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Francisco.Frias.MUJER\Desktop\"/>
    </mc:Choice>
  </mc:AlternateContent>
  <bookViews>
    <workbookView xWindow="0" yWindow="0" windowWidth="20490" windowHeight="7755"/>
  </bookViews>
  <sheets>
    <sheet name="Marina Perez" sheetId="14" r:id="rId1"/>
    <sheet name="Posiciones pendientes" sheetId="16" r:id="rId2"/>
    <sheet name="Liliana Marty" sheetId="1" r:id="rId3"/>
    <sheet name="Norma Alvarez" sheetId="11" r:id="rId4"/>
    <sheet name="Bernarda Dilone" sheetId="13" r:id="rId5"/>
    <sheet name="empleados fijos" sheetId="8" r:id="rId6"/>
    <sheet name="Posiciones pendientes tic" sheetId="2" r:id="rId7"/>
    <sheet name="Viaticos y cumbustible 2018" sheetId="3" r:id="rId8"/>
    <sheet name="F-3 BIENES DE CONSUMO" sheetId="7" r:id="rId9"/>
  </sheets>
  <definedNames>
    <definedName name="_xlnm._FilterDatabase" localSheetId="2" hidden="1">'Liliana Marty'!$A$16:$R$50</definedName>
    <definedName name="_xlnm._FilterDatabase" localSheetId="3" hidden="1">'Norma Alvarez'!$A$16:$R$53</definedName>
    <definedName name="_xlnm.Print_Area" localSheetId="4">'Bernarda Dilone'!$A$1:$Q$202</definedName>
    <definedName name="_xlnm.Print_Area" localSheetId="8">'F-3 BIENES DE CONSUMO'!$A$1:$E$72</definedName>
    <definedName name="_xlnm.Print_Area" localSheetId="2">'Liliana Marty'!$A$1:$Q$66</definedName>
    <definedName name="_xlnm.Print_Area" localSheetId="0">'Marina Perez'!$A$1:$U$98</definedName>
    <definedName name="_xlnm.Print_Area" localSheetId="3">'Norma Alvarez'!$A$1:$Q$71</definedName>
    <definedName name="_xlnm.Print_Area" localSheetId="6">'Posiciones pendientes tic'!$A$1:$F$14</definedName>
    <definedName name="CONSOLIDADO" localSheetId="4">#REF!</definedName>
    <definedName name="CONSOLIDADO" localSheetId="3">#REF!</definedName>
    <definedName name="CONSOLIDADO">#REF!</definedName>
    <definedName name="DACRF" localSheetId="4">#REF!</definedName>
    <definedName name="DACRF" localSheetId="3">#REF!</definedName>
    <definedName name="DACRF">#REF!</definedName>
    <definedName name="DAD" localSheetId="4">#REF!</definedName>
    <definedName name="DAD" localSheetId="3">#REF!</definedName>
    <definedName name="DAD">#REF!</definedName>
    <definedName name="DAF" localSheetId="4">#REF!</definedName>
    <definedName name="DAF" localSheetId="3">#REF!</definedName>
    <definedName name="DAF">#REF!</definedName>
    <definedName name="despacho" localSheetId="4">#REF!</definedName>
    <definedName name="despacho" localSheetId="3">#REF!</definedName>
    <definedName name="despacho">#REF!</definedName>
    <definedName name="DJ" localSheetId="4">#REF!</definedName>
    <definedName name="DJ" localSheetId="3">#REF!</definedName>
    <definedName name="DJ">#REF!</definedName>
    <definedName name="DNYCTI" localSheetId="4">#REF!</definedName>
    <definedName name="DNYCTI" localSheetId="3">#REF!</definedName>
    <definedName name="DNYCTI">#REF!</definedName>
    <definedName name="DPYEF" localSheetId="4">#REF!</definedName>
    <definedName name="DPYEF" localSheetId="3">#REF!</definedName>
    <definedName name="DPYEF">#REF!</definedName>
    <definedName name="DTI" localSheetId="4">#REF!</definedName>
    <definedName name="DTI" localSheetId="3">#REF!</definedName>
    <definedName name="DTI">#REF!</definedName>
    <definedName name="fre" localSheetId="4">#REF!</definedName>
    <definedName name="fre" localSheetId="3">#REF!</definedName>
    <definedName name="fre">#REF!</definedName>
    <definedName name="GG" localSheetId="4">#REF!</definedName>
    <definedName name="GG" localSheetId="3">#REF!</definedName>
    <definedName name="GG">#REF!</definedName>
    <definedName name="HGJH" localSheetId="4">#REF!</definedName>
    <definedName name="HGJH" localSheetId="3">#REF!</definedName>
    <definedName name="HGJH">#REF!</definedName>
    <definedName name="i" localSheetId="4">#REF!</definedName>
    <definedName name="i" localSheetId="3">#REF!</definedName>
    <definedName name="i">#REF!</definedName>
    <definedName name="MH" localSheetId="4">#REF!</definedName>
    <definedName name="MH" localSheetId="3">#REF!</definedName>
    <definedName name="MH">#REF!</definedName>
    <definedName name="OAI" localSheetId="4">#REF!</definedName>
    <definedName name="OAI" localSheetId="3">#REF!</definedName>
    <definedName name="OAI">#REF!</definedName>
    <definedName name="PLANYDES" localSheetId="4">#REF!</definedName>
    <definedName name="PLANYDES" localSheetId="3">#REF!</definedName>
    <definedName name="PLANYDES">#REF!</definedName>
    <definedName name="pre" localSheetId="4">#REF!</definedName>
    <definedName name="pre" localSheetId="3">#REF!</definedName>
    <definedName name="pre">#REF!</definedName>
    <definedName name="RELPUB" localSheetId="4">#REF!</definedName>
    <definedName name="RELPUB" localSheetId="3">#REF!</definedName>
    <definedName name="RELPUB">#REF!</definedName>
    <definedName name="ROSA" localSheetId="4">#REF!</definedName>
    <definedName name="ROSA" localSheetId="3">#REF!</definedName>
    <definedName name="ROSA">#REF!</definedName>
    <definedName name="RRHH" localSheetId="4">#REF!</definedName>
    <definedName name="RRHH" localSheetId="3">#REF!</definedName>
    <definedName name="RRHH">#REF!</definedName>
    <definedName name="RRHH1" localSheetId="4">#REF!</definedName>
    <definedName name="RRHH1" localSheetId="3">#REF!</definedName>
    <definedName name="RRHH1">#REF!</definedName>
    <definedName name="_xlnm.Print_Titles" localSheetId="4">'Bernarda Dilone'!$1:$18</definedName>
    <definedName name="_xlnm.Print_Titles" localSheetId="2">'Liliana Marty'!$1:$16</definedName>
    <definedName name="_xlnm.Print_Titles" localSheetId="3">'Norma Alvarez'!$1:$16</definedName>
  </definedNames>
  <calcPr calcId="181029"/>
  <fileRecoveryPr autoRecover="0"/>
</workbook>
</file>

<file path=xl/calcChain.xml><?xml version="1.0" encoding="utf-8"?>
<calcChain xmlns="http://schemas.openxmlformats.org/spreadsheetml/2006/main">
  <c r="H32" i="14" l="1"/>
  <c r="H59" i="14"/>
  <c r="H53" i="14"/>
  <c r="H41" i="14"/>
  <c r="H40" i="14"/>
  <c r="H39" i="14"/>
  <c r="H38" i="14"/>
  <c r="H37" i="14"/>
  <c r="H36" i="14"/>
  <c r="H35" i="14"/>
  <c r="H34" i="14"/>
  <c r="H33" i="14"/>
  <c r="H31" i="14"/>
  <c r="H30" i="14"/>
  <c r="H29" i="14"/>
  <c r="H28" i="14"/>
  <c r="H27" i="14"/>
  <c r="H26" i="14"/>
  <c r="H25" i="14"/>
  <c r="H24" i="14"/>
  <c r="H23" i="14"/>
  <c r="H22" i="14"/>
  <c r="H21" i="14"/>
  <c r="H20" i="14"/>
  <c r="H19" i="14"/>
  <c r="H18" i="14"/>
  <c r="H17" i="14"/>
  <c r="D18" i="14" s="1"/>
  <c r="F55" i="11"/>
  <c r="F58" i="11"/>
  <c r="F59" i="11"/>
  <c r="F56" i="11"/>
  <c r="F110" i="13" l="1"/>
  <c r="F109" i="13"/>
  <c r="F108" i="13"/>
  <c r="F107" i="13"/>
  <c r="F106" i="13"/>
  <c r="F105" i="13"/>
  <c r="F104" i="13"/>
  <c r="F103" i="13"/>
  <c r="F102" i="13"/>
  <c r="F101" i="13"/>
  <c r="F100" i="13"/>
  <c r="F99" i="13"/>
  <c r="F98" i="13"/>
  <c r="F97" i="13"/>
  <c r="F96" i="13"/>
  <c r="F95" i="13"/>
  <c r="F94" i="13"/>
  <c r="F93" i="13"/>
  <c r="F92" i="13"/>
  <c r="F71" i="13"/>
  <c r="B70" i="13" s="1"/>
  <c r="K65" i="13" s="1"/>
  <c r="F57" i="13"/>
  <c r="F56" i="13"/>
  <c r="F55" i="13"/>
  <c r="D54" i="13"/>
  <c r="F54" i="13" s="1"/>
  <c r="B52" i="13" s="1"/>
  <c r="F24" i="13"/>
  <c r="F23" i="13"/>
  <c r="F22" i="13"/>
  <c r="F21" i="13"/>
  <c r="F20" i="13"/>
  <c r="B18" i="13" s="1"/>
  <c r="F166" i="13"/>
  <c r="F165" i="13"/>
  <c r="F164" i="13"/>
  <c r="F163" i="13"/>
  <c r="F162" i="13"/>
  <c r="F161" i="13"/>
  <c r="F160" i="13"/>
  <c r="F159" i="13"/>
  <c r="F158" i="13"/>
  <c r="F157" i="13"/>
  <c r="F156" i="13"/>
  <c r="F155" i="13"/>
  <c r="B154" i="13" s="1"/>
  <c r="K149" i="13" s="1"/>
  <c r="B139" i="13"/>
  <c r="B135" i="13"/>
  <c r="F140" i="13"/>
  <c r="F132" i="13"/>
  <c r="B131" i="13" s="1"/>
  <c r="F127" i="13"/>
  <c r="B126" i="13" s="1"/>
  <c r="F122" i="13"/>
  <c r="B121" i="13" s="1"/>
  <c r="D122" i="13"/>
  <c r="K116" i="13" l="1"/>
  <c r="B91" i="13"/>
  <c r="F86" i="13"/>
  <c r="F85" i="13"/>
  <c r="F84" i="13"/>
  <c r="F83" i="13"/>
  <c r="B82" i="13" s="1"/>
  <c r="F49" i="13"/>
  <c r="B47" i="13" s="1"/>
  <c r="F46" i="13"/>
  <c r="F45" i="13"/>
  <c r="F44" i="13"/>
  <c r="F43" i="13"/>
  <c r="F42" i="13"/>
  <c r="F41" i="13"/>
  <c r="F40" i="13"/>
  <c r="F39" i="13"/>
  <c r="F26" i="13"/>
  <c r="F37" i="13"/>
  <c r="F36" i="13"/>
  <c r="F35" i="13"/>
  <c r="F34" i="13"/>
  <c r="F33" i="13"/>
  <c r="F32" i="13"/>
  <c r="F31" i="13"/>
  <c r="F30" i="13"/>
  <c r="F29" i="13"/>
  <c r="F28" i="13"/>
  <c r="F27" i="13"/>
  <c r="B38" i="13" l="1"/>
  <c r="K77" i="13"/>
  <c r="B25" i="13"/>
  <c r="K13" i="13" s="1"/>
  <c r="F60" i="11"/>
  <c r="F61" i="11"/>
  <c r="F62" i="11"/>
  <c r="K14" i="13" l="1"/>
  <c r="F57" i="11"/>
  <c r="B54" i="11" s="1"/>
  <c r="F47" i="11"/>
  <c r="B45" i="11" s="1"/>
  <c r="F22" i="11"/>
  <c r="B17" i="11" s="1"/>
  <c r="F37" i="11"/>
  <c r="F36" i="11"/>
  <c r="F35" i="11"/>
  <c r="F34" i="11"/>
  <c r="F33" i="11"/>
  <c r="F32" i="11"/>
  <c r="F31" i="11"/>
  <c r="F30" i="11"/>
  <c r="F29" i="11"/>
  <c r="B27" i="11" l="1"/>
  <c r="K13" i="11" s="1"/>
  <c r="F59" i="1"/>
  <c r="F58" i="1"/>
  <c r="B57" i="1" s="1"/>
  <c r="F55" i="1"/>
  <c r="B55" i="1" s="1"/>
  <c r="F66" i="1"/>
  <c r="F65" i="1"/>
  <c r="F64" i="1"/>
  <c r="F63" i="1"/>
  <c r="F62" i="1"/>
  <c r="F61" i="1"/>
  <c r="B60" i="1" s="1"/>
  <c r="F38" i="1" l="1"/>
  <c r="F45" i="1"/>
  <c r="F44" i="1"/>
  <c r="F42" i="1"/>
  <c r="F40" i="1"/>
  <c r="F43" i="1"/>
  <c r="F39" i="1"/>
  <c r="F37" i="1"/>
  <c r="F35" i="1"/>
  <c r="F33" i="1"/>
  <c r="E34" i="1"/>
  <c r="F34" i="1" s="1"/>
  <c r="E32" i="1"/>
  <c r="F32" i="1" s="1"/>
  <c r="F31" i="1"/>
  <c r="F30" i="1"/>
  <c r="F29" i="1"/>
  <c r="F28" i="1"/>
  <c r="F27" i="1"/>
  <c r="F26" i="1"/>
  <c r="B26" i="1" l="1"/>
  <c r="F22" i="1" l="1"/>
  <c r="D41" i="1"/>
  <c r="F41" i="1" s="1"/>
  <c r="B37" i="1" s="1"/>
  <c r="B32" i="1"/>
  <c r="F21" i="1"/>
  <c r="F20" i="1"/>
  <c r="B17" i="1" l="1"/>
  <c r="K13" i="1" s="1"/>
  <c r="H79" i="14"/>
  <c r="H89" i="14"/>
  <c r="D88" i="14" s="1"/>
  <c r="H77" i="14"/>
  <c r="D77" i="14" s="1"/>
  <c r="H60" i="14"/>
  <c r="H58" i="14"/>
  <c r="H57" i="14"/>
  <c r="H56" i="14"/>
  <c r="H54" i="14"/>
  <c r="H52" i="14"/>
  <c r="H51" i="14"/>
  <c r="H50" i="14"/>
  <c r="H55" i="14"/>
  <c r="H49" i="14"/>
  <c r="D49" i="14" s="1"/>
  <c r="M13" i="14" s="1"/>
  <c r="D68" i="14" l="1"/>
  <c r="F56" i="8" l="1"/>
  <c r="E56" i="8"/>
  <c r="K40" i="8"/>
  <c r="I40" i="8"/>
  <c r="E40" i="8"/>
  <c r="J40" i="8" l="1"/>
  <c r="G40" i="8"/>
  <c r="H40" i="8" l="1"/>
  <c r="L40" i="8" l="1"/>
  <c r="M40" i="8"/>
  <c r="F24" i="3" l="1"/>
  <c r="F9" i="3"/>
  <c r="F8" i="3"/>
  <c r="F7" i="3"/>
  <c r="F6" i="3"/>
  <c r="F5" i="3"/>
  <c r="F4" i="3"/>
</calcChain>
</file>

<file path=xl/sharedStrings.xml><?xml version="1.0" encoding="utf-8"?>
<sst xmlns="http://schemas.openxmlformats.org/spreadsheetml/2006/main" count="1182" uniqueCount="403">
  <si>
    <t xml:space="preserve">Producto y sus  Atributos </t>
  </si>
  <si>
    <t>Producto</t>
  </si>
  <si>
    <t xml:space="preserve">Unidad de Medida </t>
  </si>
  <si>
    <t xml:space="preserve">Medio de Verificación </t>
  </si>
  <si>
    <t xml:space="preserve">Línea Base </t>
  </si>
  <si>
    <t>Meta Total</t>
  </si>
  <si>
    <t>Meta por trimestre</t>
  </si>
  <si>
    <t>Ene-Mar</t>
  </si>
  <si>
    <t>Abr-Jun</t>
  </si>
  <si>
    <t>Jul-Sept</t>
  </si>
  <si>
    <t>Oct-Dic</t>
  </si>
  <si>
    <t>Presupuesto</t>
  </si>
  <si>
    <t>Riesgo(s)</t>
  </si>
  <si>
    <t xml:space="preserve">Unidad Rectora: </t>
  </si>
  <si>
    <t>Unidad Ejecutora:</t>
  </si>
  <si>
    <t xml:space="preserve">Actividades y sus  Atributos </t>
  </si>
  <si>
    <t>Actividades</t>
  </si>
  <si>
    <t>Presupuesto por Actividad</t>
  </si>
  <si>
    <t>Insumos</t>
  </si>
  <si>
    <t>Cantidad</t>
  </si>
  <si>
    <t>Costo Unitario (RD$)</t>
  </si>
  <si>
    <t>Monto (RD$)</t>
  </si>
  <si>
    <t xml:space="preserve">Fuente de Financiamiento </t>
  </si>
  <si>
    <t>Prog.</t>
  </si>
  <si>
    <t>Act.</t>
  </si>
  <si>
    <t>Objeto</t>
  </si>
  <si>
    <t>Cuenta</t>
  </si>
  <si>
    <t>Subcta.</t>
  </si>
  <si>
    <t>Auxiliar</t>
  </si>
  <si>
    <t>Descripción de Producto</t>
  </si>
  <si>
    <t xml:space="preserve">Est. Programática </t>
  </si>
  <si>
    <t xml:space="preserve">MINISTERIO DE LA MUJER </t>
  </si>
  <si>
    <t>Objetivo General : END 2010  2030</t>
  </si>
  <si>
    <t>Eje Estratégico: END 2010  2030</t>
  </si>
  <si>
    <t>Eje Estratégico: PEI 2016  2020</t>
  </si>
  <si>
    <t>Inversión/Trimestre (RD $)</t>
  </si>
  <si>
    <t>Jul-Sep</t>
  </si>
  <si>
    <t xml:space="preserve">Identificación </t>
  </si>
  <si>
    <t>Areas</t>
  </si>
  <si>
    <t>Cargos</t>
  </si>
  <si>
    <t>Sueldos</t>
  </si>
  <si>
    <t>Carga Anual</t>
  </si>
  <si>
    <t xml:space="preserve">Carga Mensual </t>
  </si>
  <si>
    <t>CARGO</t>
  </si>
  <si>
    <t>MINISTERIO DE LA MUJER</t>
  </si>
  <si>
    <t>TABLA DE CALCULO DE VIATICOS</t>
  </si>
  <si>
    <t>DESAYUNO</t>
  </si>
  <si>
    <t>ALMUERZO</t>
  </si>
  <si>
    <t>CENA</t>
  </si>
  <si>
    <t>ALOJAMIENTO</t>
  </si>
  <si>
    <t>TOTAL</t>
  </si>
  <si>
    <t>MINISTROS/AS</t>
  </si>
  <si>
    <t>VICEMINISTROS/AS</t>
  </si>
  <si>
    <t>DIRECTORES</t>
  </si>
  <si>
    <t>ENCARGADOS</t>
  </si>
  <si>
    <t>TECNICOS</t>
  </si>
  <si>
    <t>OTROS - CHOFERES</t>
  </si>
  <si>
    <t>DESCRIPCION</t>
  </si>
  <si>
    <t>CRITERIO</t>
  </si>
  <si>
    <t>ALOJAMIENTO / DORMITORIO</t>
  </si>
  <si>
    <t>SALIDA ANTES O APARTIR DE LAS 7 AM</t>
  </si>
  <si>
    <t>ACTIVIDAD PROGRAMADA CON RETORNO DESDEPUES DE LAS 12 PM</t>
  </si>
  <si>
    <t>RETORNO CON LLEGADA A PARTIR DE LAS 7 PM</t>
  </si>
  <si>
    <t>CUANDO TIENE QUE PASAR LA NOCHE EN EL LUGAR DEL VIAJE</t>
  </si>
  <si>
    <t>TABLA DE DISTRIBUCION</t>
  </si>
  <si>
    <t>gasoil premium</t>
  </si>
  <si>
    <t>Precio</t>
  </si>
  <si>
    <t>galones</t>
  </si>
  <si>
    <t>RECORRIDO COMBUSTIBLE VIAJES OPM, OMM, CASAS DE ACOGIDA Y CENTROS</t>
  </si>
  <si>
    <t>CANTIDAD</t>
  </si>
  <si>
    <t>52 OFICINAS</t>
  </si>
  <si>
    <t>SUB TOTAL</t>
  </si>
  <si>
    <t>CUATRIMESTRES</t>
  </si>
  <si>
    <t>Sub Total</t>
  </si>
  <si>
    <t>Cuatrimestre</t>
  </si>
  <si>
    <t>Resaltados los Indispensables desde el 22/08/2016 donde se realizo el levantamiento y fue integrado en la estructura nueva.</t>
  </si>
  <si>
    <t>Objetivos Estratégicos : PEI 2015  2020</t>
  </si>
  <si>
    <t xml:space="preserve">Bienes de Consumo y uso </t>
  </si>
  <si>
    <t>Unidad de Medida</t>
  </si>
  <si>
    <t>Precio 2019
Unitario</t>
  </si>
  <si>
    <t>Total Añual 
por Articulo</t>
  </si>
  <si>
    <t>Nombre</t>
  </si>
  <si>
    <t>DEPARTAMENTO</t>
  </si>
  <si>
    <t>Cargo</t>
  </si>
  <si>
    <t>Estatus</t>
  </si>
  <si>
    <t>Ingreso Bruto</t>
  </si>
  <si>
    <t>Otros Ing.</t>
  </si>
  <si>
    <t>Total Ing.</t>
  </si>
  <si>
    <t>AFP</t>
  </si>
  <si>
    <t>ISR</t>
  </si>
  <si>
    <t>SFS</t>
  </si>
  <si>
    <t>Otros Desc.</t>
  </si>
  <si>
    <t>Total Desc.</t>
  </si>
  <si>
    <t>Total Desc. Neto</t>
  </si>
  <si>
    <t>Subtotal</t>
  </si>
  <si>
    <t>APARTIR DE AGOSTO 2018</t>
  </si>
  <si>
    <t>APARTIR DE AGOSTO 2018 ANUAL</t>
  </si>
  <si>
    <t>13 SUELDOS</t>
  </si>
  <si>
    <t>Tipo de vehículo.</t>
  </si>
  <si>
    <t>Automovil, Jeepeta, Camioneta</t>
  </si>
  <si>
    <t>Minibús, Macrobús.</t>
  </si>
  <si>
    <t>Camión de 2 Ejes</t>
  </si>
  <si>
    <t>Camión de 3 Ejes o más</t>
  </si>
  <si>
    <t>POA2019</t>
  </si>
  <si>
    <t>https://infogram.com/es/pricing#</t>
  </si>
  <si>
    <t xml:space="preserve">DISTRIBUCION VIAJES </t>
  </si>
  <si>
    <t>combustible (Fecha)</t>
  </si>
  <si>
    <t>Direccion de Promocion de los Derechos Integrales de la Mujer</t>
  </si>
  <si>
    <t>Sociedad con Igualdad de Derechos y Oportunidades</t>
  </si>
  <si>
    <t xml:space="preserve">Igualdad y Equidad de Genero </t>
  </si>
  <si>
    <t xml:space="preserve">Salud y Seguridad Social Integral </t>
  </si>
  <si>
    <t>Ejercicio Pleno de los Derechos Integrales de la Mujer</t>
  </si>
  <si>
    <t>informes</t>
  </si>
  <si>
    <t xml:space="preserve">Lista de partcipantes y memoria grafica </t>
  </si>
  <si>
    <t xml:space="preserve"> 6 Jornadas comunitarias para 30 participantes  con las oficinas provinciales y municipales al personal de las unidades de atencion  primarias  de salud ( UNAP)   en coordinacion con las Direcciones Provinciales y Municipales de salud en Prevencion de enfermedades Cronicas y Catastroficas, asi como el fomento de estilo de vida saludables. ( Monte Plata-Yamasa, Jima Abajo, San Cristobal-Cambita Garabito, Oviedo, Azua_Estebania)</t>
  </si>
  <si>
    <t>25 Charlas en Prevencion de Cancer de Mama (octubre)</t>
  </si>
  <si>
    <t>Caminata de Sencibilizacion  en el dia internacional de Prevencion  Cancer de Mama (19 De Octubre),en coordinacion con el Ministerio de salud Publica , Servicio Nacional de salud.</t>
  </si>
  <si>
    <t>Fortalecimiento y Seguimiento  a la Coordinacion de los Comites Intersectoriales Vinculados a Genero y Salud</t>
  </si>
  <si>
    <t>Coordinacion con los  diferentes sectores vinculados a Genero y Salud</t>
  </si>
  <si>
    <t xml:space="preserve">12 Reuniones de Coordinacion Interinstitucional con los Comites Vinculados a Genero y salud para 20 participantes          </t>
  </si>
  <si>
    <t xml:space="preserve">Departamento Derechos Sexuales  y Reproductivos </t>
  </si>
  <si>
    <t xml:space="preserve">24 Reuniones de Coordinacion con los comites Intersectoriales Vinculados  a la promocion y Prevencion de la   salud de la Mujer en todo su Ciclo de Vida.        </t>
  </si>
  <si>
    <t>8 Jornadas Comunitarias de Capacitacion con las Oficinas Provinciales y Municipales ( OPM_OMM) en Coordinacion con la Direccion de OPM y OMM, sobre Salud Integral de la Mujer, Genero, Mortalidad Materna,  Discapacidad, VIH SIDA, Drogas y Alcohol, para 35 participantes.</t>
  </si>
  <si>
    <t>Coordinar con las  diferentes Instituciones  para gestionar la instalcion y habilitacion de las salas amigas de la familia Lactante.</t>
  </si>
  <si>
    <t xml:space="preserve">Lista de participantes y memoria grafica </t>
  </si>
  <si>
    <t xml:space="preserve">Departamento Derechos Sociales y Culturales </t>
  </si>
  <si>
    <t>Contribuir a Desarrollar y difundir con sentido de equidad  la diversidad de procesos y manifestaciones  Culturales y Sociales del pueblo Dominicano, propiciando la participacion, la pluralidad , la superacion de patrones culturales no favorables al desarrollo y la equidad de Genero.</t>
  </si>
  <si>
    <t>Promover la Cultura de  Practicas sistematicas de actividades Fisicas y de Deporte  con enfoque de Genero para elevar la Calidad de Vida.</t>
  </si>
  <si>
    <t>Promover las facilidades  para el ejercicio de la recreacion fisica y el esparcimiento a lo largo del Ciclo de vida, cordinado con difrentes instituciones</t>
  </si>
  <si>
    <t xml:space="preserve">24 Reuniones de Coordinacion con instituciones que promuevan la identidad Cultural y el Patrimonio Cultural de la Nacion ( Ministerio de Cultura, Ministerio de Educacion, Ministerio de Medio Ambiente, Ayuntamientos, Ministerio de turismo, Ministerio de Deportes y Sociedad Civil)         </t>
  </si>
  <si>
    <t>8 Reuniones de Coordinacion Interinstitucional para implusar la practica Deportiva,  garantizando las mismas oportunidades de participacion, acceso y desarrollo a Niños, Niñas, Jovenes, Adolescentes y adultos de ambos sexos.</t>
  </si>
  <si>
    <t>Recuperar, promover y Desarrollar los diferentes procesos y manifestiaciones culturales y Sociales que reafirman la identidad nacional, en un marco de participacion, pluralidad, equidad de genero y apertura al entorno regional y global.</t>
  </si>
  <si>
    <t>Combustible</t>
  </si>
  <si>
    <t>Vehiculo</t>
  </si>
  <si>
    <t>1 Chofer</t>
  </si>
  <si>
    <t>1 Tecnica</t>
  </si>
  <si>
    <t>Materiales  Gastables</t>
  </si>
  <si>
    <t>Carpetas con bolsillos</t>
  </si>
  <si>
    <t>Lapiceros</t>
  </si>
  <si>
    <t>Libretas Rayadas</t>
  </si>
  <si>
    <t>Refrigerio Fuerte</t>
  </si>
  <si>
    <t>8 Jornadas Comunitarias de Sesibilizacion para la  Proyeccion de la Identidad  y el Patrimonio Cultural en coordinacion con la Direccion de OPM y OMM.( Azua, Hermanas Mirabal, Sachez Ramirez, La Vega,Barahona,Monseñor Nouel, El Seibo y San Juan de la Maguana). Para 30 Participantes.</t>
  </si>
  <si>
    <t>Mojorar el acceso, la cobertura y la calidad de los servicios de salud para las mujeres</t>
  </si>
  <si>
    <t xml:space="preserve">Instituciones prestadoras de servicios de salud sensibilizadas en la aplicación de perspectiva de genero en sus atenciones </t>
  </si>
  <si>
    <t>T-Shirt</t>
  </si>
  <si>
    <t>T-Shirts</t>
  </si>
  <si>
    <t>Stickers</t>
  </si>
  <si>
    <t>Afiches</t>
  </si>
  <si>
    <t>Competencia de Ciclismo  de mujeres en el marco del dia mundial de la salud de la Mujer en la Avenida de la salud (Mirador Sur).</t>
  </si>
  <si>
    <t>Bajantes Promocionales</t>
  </si>
  <si>
    <t>2 gigantes</t>
  </si>
  <si>
    <t>Torres Promocionales</t>
  </si>
  <si>
    <t>Medallas de Premiacion</t>
  </si>
  <si>
    <t>Departamento de Promocion y Sensibilizacion de los Derechos de la Mujer en el sector Salud</t>
  </si>
  <si>
    <t>II Congreso Internacional Mujer, Salud y Perspectiva de genero sobre el sistema de salud dominicano y la incidencia de las  politicas publicas sanitarias (santiago)</t>
  </si>
  <si>
    <t>Intercambio de conocimientos y experiencias entre el personal de salud dominicano y expertas/expertos en materia de mujer y salud de Frater Prevencion - Grupo Quiron, España</t>
  </si>
  <si>
    <t>Realizar 4 reuniones con el personal provincial de salud y con los comité intersectoriales vinculados a genero y salud de la provincia de santiago</t>
  </si>
  <si>
    <t>Refrigerios</t>
  </si>
  <si>
    <t>Sistematizacion</t>
  </si>
  <si>
    <t>Gafetes</t>
  </si>
  <si>
    <t>Libretas</t>
  </si>
  <si>
    <t>Boligrafos</t>
  </si>
  <si>
    <t>Boletos Aereos</t>
  </si>
  <si>
    <t>Memorias USB</t>
  </si>
  <si>
    <t>Audiovisual</t>
  </si>
  <si>
    <t>Salon</t>
  </si>
  <si>
    <t>Carpetas</t>
  </si>
  <si>
    <t>Facilitadores Internacionales</t>
  </si>
  <si>
    <t>Alojamiento (3noches*15Personas)</t>
  </si>
  <si>
    <t>2 Banner Tipo Araña</t>
  </si>
  <si>
    <t>1 Banner Gigante</t>
  </si>
  <si>
    <t>2 Soporte Tecnologico</t>
  </si>
  <si>
    <t>Bultos</t>
  </si>
  <si>
    <t>Realizar II Congreso Internacional Mujer, Salud y Perspectiva de genero sobre el sistema de salud dominicano y la incidencia de las  politicas publicas sanitarias para 175 participantes. (santiago)</t>
  </si>
  <si>
    <t>X</t>
  </si>
  <si>
    <t xml:space="preserve">Campañas de sensibilizacion </t>
  </si>
  <si>
    <t>Jornadas de movilizacion social en fechas claves</t>
  </si>
  <si>
    <t>Informes</t>
  </si>
  <si>
    <t>Listas de participantes y memoria grafica</t>
  </si>
  <si>
    <t>Jornada de movilizacion social con las Oficinas Provinciales y Municipales de la Mujer en coordinacion con la direccion de OPM y OMM. Fecha clave 19 de Octubre, Dia Internacional de Prevencion del Cancer de Mama.</t>
  </si>
  <si>
    <t>Jornada de movilizacion social con las Oficinas Provinciales y Municipales de la Mujer en coordinacion con la direccion de OPM y OMM. Fecha clave: del 1 al 7 de  Agosto, Semana Mundial de la Lactancia Materna.</t>
  </si>
  <si>
    <t>Jornada de movilizacion social con las Oficinas Provinciales y Municipales de la Mujer en coordinacion con la direccion de OPM y OMM. Fecha clave: 7 de Abril, Dia Mundial de la Salud.</t>
  </si>
  <si>
    <t>Jornada de movilizacion social con las Oficinas Provinciales y Municipales de la Mujer en coordinacion con la direccion de OPM y OMM. Fecha clave: 26 de Septiembre, Dia Nacional de Prevencion del Embarazo en Adolescentes.</t>
  </si>
  <si>
    <t>Jornada de movilizacion social con las Oficinas Provinciales y Municipales de la Mujer en coordinacion con la direccion de OPM y OMM. Fecha clave: 1 de Diciembre, Dia Mundial de la Prevencion del VIH y SIDA.</t>
  </si>
  <si>
    <t>10 Fardos de Agua (24/1)</t>
  </si>
  <si>
    <t>Reproduccion de materiales educativos</t>
  </si>
  <si>
    <t>Documentos</t>
  </si>
  <si>
    <t>Impresiones</t>
  </si>
  <si>
    <t>Materiales educativos a reproducir, para afianzar el fortalecimiento de los conocimientos en las jornadas de sensibilización, capacitación y movilización social.</t>
  </si>
  <si>
    <t>Revision y reproduccion de materiales educativos</t>
  </si>
  <si>
    <t>Hoja Informativa cancer de mama</t>
  </si>
  <si>
    <t>Cartilla comunitaria Mujer y VIH y SIDA</t>
  </si>
  <si>
    <t>Cuadernillos de autoestima</t>
  </si>
  <si>
    <t>Cuadernillos de Papanicolau</t>
  </si>
  <si>
    <t>Hoja Informativa del virus del Papiloma Humano</t>
  </si>
  <si>
    <t>Hoja Informativa de Genero, Salud Sexual y Reproductiva</t>
  </si>
  <si>
    <t>Brochure de mujer y de capacidad</t>
  </si>
  <si>
    <t>Brochure de concepto basico de genero</t>
  </si>
  <si>
    <t>Brochure de cancer de prostata</t>
  </si>
  <si>
    <t>Hoja informativa de equidad de genero y salud</t>
  </si>
  <si>
    <t>Brochure de temas sociales y culturales</t>
  </si>
  <si>
    <t>Brochure de prevencion de drogas y alcohol</t>
  </si>
  <si>
    <t>Peaje</t>
  </si>
  <si>
    <t>Almuerzo</t>
  </si>
  <si>
    <t>Resma de Papel Bond</t>
  </si>
  <si>
    <t>carpetas con Bolsillo</t>
  </si>
  <si>
    <t>x</t>
  </si>
  <si>
    <t>42 Fardos de Agua</t>
  </si>
  <si>
    <t>2 Bajante</t>
  </si>
  <si>
    <t>Dirección de Promoción de los Derechos Integrales de la Mujer</t>
  </si>
  <si>
    <t xml:space="preserve">Contribuir a mejorar el acceso y la calidad de los servicios de Salud Sexual y Salud Reproductiva de las Mujeres, con énfasis en la Prevención y la Atención del Embarazo en la Adolescencia, Mortalidad Materna, Violencia Intrafamiliar y VIH SIDA </t>
  </si>
  <si>
    <t>vehiculo</t>
  </si>
  <si>
    <t>Combustibles</t>
  </si>
  <si>
    <t>Pintura interior y exterior del Centro PSIA</t>
  </si>
  <si>
    <t>Nota:  Tomar en cuenta mantenimiento de los vehiculos del Centro PSIA</t>
  </si>
  <si>
    <t>Galones Gasolina</t>
  </si>
  <si>
    <t>viaticos sin dormidaChofer</t>
  </si>
  <si>
    <t>viaticos sin dormida Tecnica.</t>
  </si>
  <si>
    <t xml:space="preserve">viaticos  sin domida Encargada </t>
  </si>
  <si>
    <t>viaticos con dormida Chofer</t>
  </si>
  <si>
    <t>viaticos con dormida Tecnica.</t>
  </si>
  <si>
    <t xml:space="preserve">viaticos con dormida Encargada </t>
  </si>
  <si>
    <t>Fondo General</t>
  </si>
  <si>
    <t>Realizar 8 visitas de supervisión a la construcción del Cebtro de Promoción de Salud Integral de Adolescentes en San Juan de la Maguana(4 on dormida y 4 sin dormida)</t>
  </si>
  <si>
    <t>Costo unitario (RD$)</t>
  </si>
  <si>
    <t>Identificación</t>
  </si>
  <si>
    <t>Inversión/trimestre (RD$)</t>
  </si>
  <si>
    <t>Presupuesto por actividad</t>
  </si>
  <si>
    <t xml:space="preserve">Actividades                                                                  </t>
  </si>
  <si>
    <t>2 visitas</t>
  </si>
  <si>
    <t>8 visitas</t>
  </si>
  <si>
    <t>A traves de informes</t>
  </si>
  <si>
    <t xml:space="preserve">Núnero de visitas </t>
  </si>
  <si>
    <t xml:space="preserve">Supervisar la construcción de un Centro de Promoción de Salud Integral de Adolescentes en San Juan de la Maguana. </t>
  </si>
  <si>
    <t xml:space="preserve">8 visitas supervision Construccion Centro de Promoción de Salud Integral de Adolescentes en San Juan de la Maguana. </t>
  </si>
  <si>
    <t xml:space="preserve">Meta por trimestre                                                                                  </t>
  </si>
  <si>
    <t xml:space="preserve">Meta total             </t>
  </si>
  <si>
    <t xml:space="preserve">Línea base                </t>
  </si>
  <si>
    <t xml:space="preserve">Medio de verificación                   </t>
  </si>
  <si>
    <t xml:space="preserve">Unidad de medida            </t>
  </si>
  <si>
    <t>Descripción del producto</t>
  </si>
  <si>
    <t xml:space="preserve">Producto </t>
  </si>
  <si>
    <t xml:space="preserve">1 Camioneta 4x4 </t>
  </si>
  <si>
    <t xml:space="preserve">Comprar una camioneta 4x4 doble cabina </t>
  </si>
  <si>
    <t>Est. programática</t>
  </si>
  <si>
    <t xml:space="preserve">Fuente de financiamiento         </t>
  </si>
  <si>
    <t xml:space="preserve"> Una camioneta 4x4 doble cabina  para el Centro de Promoción de Salud Integral de Adolescentes</t>
  </si>
  <si>
    <t>salarios:  2 facilitadores, 1 Tecnica/o, 1 chofer</t>
  </si>
  <si>
    <t xml:space="preserve">Nombrar dos facilitadores para guiar a los y las adolescentes en el recorrido y capacitarlos en materia de salud integral de adolesentes.     1 Técnica/o, un chofer para el autobús, </t>
  </si>
  <si>
    <t>4 personas</t>
  </si>
  <si>
    <t>Nombrar</t>
  </si>
  <si>
    <t>Cantidad de personas</t>
  </si>
  <si>
    <t>Nombrar (2 facilitadores, 1 técnica/o 1 chofer)</t>
  </si>
  <si>
    <t xml:space="preserve"> Personal para Centro PSIA</t>
  </si>
  <si>
    <t>Combustible galones de combustible para 10 talleres</t>
  </si>
  <si>
    <t xml:space="preserve"> Viaticos 1 Chofer</t>
  </si>
  <si>
    <r>
      <t xml:space="preserve"> </t>
    </r>
    <r>
      <rPr>
        <sz val="20"/>
        <color indexed="8"/>
        <rFont val="Calibri"/>
        <family val="2"/>
      </rPr>
      <t>Viaticos 2 Tecnicas</t>
    </r>
  </si>
  <si>
    <t>1 facilitadores Talleres a  $16,000.00 por taller.</t>
  </si>
  <si>
    <t xml:space="preserve">5 talleres  de formacion basica de Jóvenes multplicadores, en materia de salud integral de adolescentes: San Juan Las Matas de Farfan, Elias Piña, Barahona,  Neyba. Talleres de 2 dias  cda uno para 30 participantes en: , se contratara un facilitar por dia, se pagará viaticos a dos tecnicas/os y 1 chofer por dia,                                                                                                                                         5 Talleres de seguimiento y actualizacion a jóvenes nultiplicadores formados en materia de salud integral de  adolescentes.     San Juan Las Matas de Farfan, Elias Piña, Barahona,  Neyba. Talleres de 2 dias  cda uno para 30 participantes en: , se contratara un facilitar por dia, se pagará viaticos a dos tecnicas/os y 1 chofer                                                                        </t>
  </si>
  <si>
    <t>Actividades y sus atributos</t>
  </si>
  <si>
    <t>Listas de paprticipantes ,informes, fotos</t>
  </si>
  <si>
    <t>Número de personas capacitadas</t>
  </si>
  <si>
    <t xml:space="preserve">Talleres de capacitación en materia de salud integral de adolescentes </t>
  </si>
  <si>
    <t xml:space="preserve">150 J¢venes Capacitados en materia de Salud Integral de adolescentes, para servir como entes multiplicdoes </t>
  </si>
  <si>
    <t>Producto y sus Atributos</t>
  </si>
  <si>
    <t>combustible Vehiculo Centro galones</t>
  </si>
  <si>
    <t>Combustible para Planta Electrica  del Centro (galones)</t>
  </si>
  <si>
    <t>Combustible para autobus (galones)</t>
  </si>
  <si>
    <t>Rollos de hilo engomado para pulseras de ciclo menstrual.</t>
  </si>
  <si>
    <t>Adecuacion Area Experimental del Centro</t>
  </si>
  <si>
    <t>Rerpoducción Hoja Informatica Derechos Sexuales y Reproductivos</t>
  </si>
  <si>
    <t>Rerpoducción Hoja Informatica Prevención de Vilencia</t>
  </si>
  <si>
    <t>Rerpoducción Hoja Informatica Prevención de Embarazo eb Adolescentes.</t>
  </si>
  <si>
    <t>Reproducción de brochure de la menstruación</t>
  </si>
  <si>
    <t>Reproducción de brochure del Centro PSIA</t>
  </si>
  <si>
    <t xml:space="preserve">Material para elaboracion de pulseras del ciclo menstrual. (acrilico 6MM) paquetes. </t>
  </si>
  <si>
    <t>Desinfectante en Spray para sandalias de recorrido.</t>
  </si>
  <si>
    <t>Resma Papel cartulina 81/2x11</t>
  </si>
  <si>
    <t>UHU liquido</t>
  </si>
  <si>
    <t>UHU en pasta</t>
  </si>
  <si>
    <t>Cartulina de colores</t>
  </si>
  <si>
    <t xml:space="preserve"> Faldos  Papel de mano </t>
  </si>
  <si>
    <t xml:space="preserve"> Cajas Boligrafos</t>
  </si>
  <si>
    <t>Chancletas de goma</t>
  </si>
  <si>
    <t>Faldos Papel Higienico</t>
  </si>
  <si>
    <t>Cajas  Vasos  desechables</t>
  </si>
  <si>
    <t>Tijeras</t>
  </si>
  <si>
    <t>cajas Lapices de Carbónn</t>
  </si>
  <si>
    <t>Sacapuntas Electricos</t>
  </si>
  <si>
    <t>paquetes Foami</t>
  </si>
  <si>
    <t>Resma Papel Bond 81/2x11</t>
  </si>
  <si>
    <t>Realizar (150) Jornadas de capacitación en Salud Integral de Adolescentes. (Proyecto de vida, prevención de embarazo en adolescentes, violencia, género, ITS, entre otros) con grupos de adolescentes, utilizando un recorrido vivencial y dinámico por todas las áreas que conforman el salón experimetal.</t>
  </si>
  <si>
    <t>Informes, listas de participantes, fotos</t>
  </si>
  <si>
    <t>Jóvenes sensibilizados para la prevencion de embarazo en adolescentes, ITS, violencia, genero, valores, autoestima, proyecto de vida,entre otros.</t>
  </si>
  <si>
    <t>Producto y sus atributos</t>
  </si>
  <si>
    <t xml:space="preserve">Formulación,  Monitoreo y Evaluación  de Planes, Programas y Proyectos </t>
  </si>
  <si>
    <t xml:space="preserve">Planificacion y Desarrollo </t>
  </si>
  <si>
    <t>POA 2019</t>
  </si>
  <si>
    <t xml:space="preserve">Dirección Superior y Planificacion </t>
  </si>
  <si>
    <t>Fortalecer los Mecanismos de Gestión y Aumentar la Capacidad Institucional para Mejorar la Eficacia y Eficiencia de los Procesos.</t>
  </si>
  <si>
    <t>Objetivos Estrategicos : PEI 2015 2020</t>
  </si>
  <si>
    <t>ADMINISTRACION PUBLICA EFICIENTE, TRANSPARENTE  Y ORIENTADA A RESULTADO</t>
  </si>
  <si>
    <t>FORTALECIMIENTO INSTITUCIONAL</t>
  </si>
  <si>
    <t>UN ESTADO SOCIAL Y DEMOCRATICO DE DERECHOS</t>
  </si>
  <si>
    <t xml:space="preserve">ACTIVIDADES CENTRALES </t>
  </si>
  <si>
    <t>Chofer Autobús</t>
  </si>
  <si>
    <t>Técnica/o</t>
  </si>
  <si>
    <t>Facilitadores</t>
  </si>
  <si>
    <t>Centro Promoción Salud Integral de Adolescentes</t>
  </si>
  <si>
    <t>LILIAN BELEN PERALTA CAPELLAN</t>
  </si>
  <si>
    <t>LILIANA DEL CORAZON DE J MARTY MACE</t>
  </si>
  <si>
    <t>JHADELY GABRIELA VALENZUELA SOTO</t>
  </si>
  <si>
    <t>BENERANDA DEL PILAR VASQUEZ HERNAND</t>
  </si>
  <si>
    <t>BERNARDA DILONE MATEO</t>
  </si>
  <si>
    <t>MARIA NICIDA BELTRE RAMIREZ</t>
  </si>
  <si>
    <t>MARINA COLOMBINA PEREZ CUELLO</t>
  </si>
  <si>
    <t>MARIBEL ALTAGRACIA GARCIA CARABALLO</t>
  </si>
  <si>
    <t>LISBEL RANCIER FRANCO</t>
  </si>
  <si>
    <t>WENDY SHARINE SANTOS MUESES</t>
  </si>
  <si>
    <t>YENNY MENDEZ</t>
  </si>
  <si>
    <t>YOVANNY CORNIEL PEÑA</t>
  </si>
  <si>
    <t>ALEXIS EDUARDO ROSARIO ROQUE</t>
  </si>
  <si>
    <t>ESTEFANY MATEO SOTO</t>
  </si>
  <si>
    <t>DANNERYS MIGUELINA PEREZ FERREIRA</t>
  </si>
  <si>
    <t>SOBEYDA VIVIANA MINAYA RODRIGUEZ</t>
  </si>
  <si>
    <t>CHAVELY VALDEZ LIZ</t>
  </si>
  <si>
    <t>LENNY MARIA GERONIMO FERNANDEZ</t>
  </si>
  <si>
    <t>LEIDY ELIZABETH SANTANA RIVERA</t>
  </si>
  <si>
    <t>KATIRIA GOMEZ ROCHA</t>
  </si>
  <si>
    <t>DIRECCION DE PROMOCION Y SENSIBILIZACION  DE LOS DERECHOS DE LA MUJER SECTOR SALUD</t>
  </si>
  <si>
    <t>ANALISTA CAPACITACION</t>
  </si>
  <si>
    <t>COORDINADOR (A)</t>
  </si>
  <si>
    <t>TEC. CAPACITACION</t>
  </si>
  <si>
    <t>PSICOLOGO (A)</t>
  </si>
  <si>
    <t>TECNICA EN SALUD</t>
  </si>
  <si>
    <t>ENC.DPTO.DEREC.SALUD Y REP.</t>
  </si>
  <si>
    <t>ENCARGADO (A)</t>
  </si>
  <si>
    <t>FACILITADORA DE ENTRENAMIENTO</t>
  </si>
  <si>
    <t>SECRETARIA</t>
  </si>
  <si>
    <t>TECNICO</t>
  </si>
  <si>
    <t>CHOFER I</t>
  </si>
  <si>
    <t>FACILITADOR</t>
  </si>
  <si>
    <t>ENCARGADA ADMINISTRATIVA</t>
  </si>
  <si>
    <t>RECEPCIONISTA</t>
  </si>
  <si>
    <t>COORDINADORA DE EVENTOS</t>
  </si>
  <si>
    <t>EMPLEADO FIJO</t>
  </si>
  <si>
    <t>NORMA ALVAREZ</t>
  </si>
  <si>
    <t>ANA CRISTINA GUZMAN ACOSTA</t>
  </si>
  <si>
    <t>IRIS CELESTE NOVA CABRERA</t>
  </si>
  <si>
    <t>ENC.DPTO.SOCIAL Y CULTURAL</t>
  </si>
  <si>
    <t>YEDELY CUELLO DE OLEO</t>
  </si>
  <si>
    <t>ENCARGADA</t>
  </si>
  <si>
    <t>DEPARTAMENTO DE DERECHOS SOCIALES</t>
  </si>
  <si>
    <t>DEPARTAMENTO DE DERECHOS ECONOMICOS</t>
  </si>
  <si>
    <t>DEPARTAMENTO DE DERECHOS CULTURALES Y SOCIALES</t>
  </si>
  <si>
    <t>DEPARTAMENTO DE PROMOCION DE LOS DERECHOS SEXUALES Y DERECHOS REPRODUCTIVOS</t>
  </si>
  <si>
    <t>DEPARTAMENTO DE PROMOCION Y SENSIBILIZACION DE LOS DERECHOS DE LA MUJER EN EL SECTOR SALUD</t>
  </si>
  <si>
    <t>TECNICAS</t>
  </si>
  <si>
    <t>CHOFER</t>
  </si>
  <si>
    <t>GENERAL</t>
  </si>
  <si>
    <t>CAMIONETAS DOBLE CABINA</t>
  </si>
  <si>
    <t>Cantidad  de Jovenes y Adolescentes capacitados/as y sensibilizadas/os</t>
  </si>
  <si>
    <t>Alimentos y Bebidas</t>
  </si>
  <si>
    <t>Mantenimiento Vehiculos del Centro</t>
  </si>
  <si>
    <t>Mujeres, Jovenes y adolescentes sensibilizados/as en salud sexual y Reproductiva</t>
  </si>
  <si>
    <t>Chofer Viaticos</t>
  </si>
  <si>
    <t>Actividad</t>
  </si>
  <si>
    <t>Viaticos Encargada</t>
  </si>
  <si>
    <t>Viaticos Tecnica</t>
  </si>
  <si>
    <t xml:space="preserve">Viaticos Tecnicas </t>
  </si>
  <si>
    <t>15  Reuniones de Coordinacion con Instituciones publicas y privadas para la instalcion y habilitacion de las salas Amigas de la familia Lactante (  Policia Nacinal, Ministerio de Medio Ambiente , Ministerio de Turismo, Ministerio de Educación,ARS Humano y Scotiabank ).</t>
  </si>
  <si>
    <t>5 Jornadas de Sensbilizacion con Instituciones publicas y Privadas para la Instalacion y Habilitaccion de la Sala Amiga de la Familia Lactante (  Policia Nacional, Ministerio de Medio Ambiente , Ministerio de Turismo, Ministerio de Educación, ARS Humano y Scotiabank ).  Para 10 participantes.</t>
  </si>
  <si>
    <t>5 Jornadas de Capacitacion sobre lactancia materna con  el Personal de las Instituciones  publicas y Privadas  ( Policia Nacional, Ministerio de Medio Ambiente , Ministerio de Turismo, Ministerio de Educación,ARS Humano y Scotiabank ). Para 25 participantes.</t>
  </si>
  <si>
    <t>Material Informativo</t>
  </si>
  <si>
    <t xml:space="preserve">Serie mujer y salud 5,000), </t>
  </si>
  <si>
    <t>Prevencion canceres ginecologicos</t>
  </si>
  <si>
    <t>salud mujeres de mediana edad-adulta mayor</t>
  </si>
  <si>
    <t xml:space="preserve">Embarazo- empodermiento adolescentes y mujeres jovenes, </t>
  </si>
  <si>
    <t xml:space="preserve">Afiche embarazo adolescente y violencia sexual </t>
  </si>
  <si>
    <t xml:space="preserve"> Manual de joven a joven (2,000)</t>
  </si>
  <si>
    <t>Capacitar agentes multiplicadores de salud sexual y reproductiva formados.(50) cincuenta participantes</t>
  </si>
  <si>
    <t xml:space="preserve">Facilitacion </t>
  </si>
  <si>
    <t xml:space="preserve">Material de apoyo  </t>
  </si>
  <si>
    <t xml:space="preserve">Alimentos y Bebidas </t>
  </si>
  <si>
    <t xml:space="preserve">Audivisuales </t>
  </si>
  <si>
    <t xml:space="preserve">Salon </t>
  </si>
  <si>
    <t>INCLUIDO</t>
  </si>
  <si>
    <t>Realizar revision, edicion e impresion de materiales informativos sobre derecho a la salud, salud sexual y salud reproductiva.</t>
  </si>
  <si>
    <t>Chofer viaticos</t>
  </si>
  <si>
    <t>Realizar (10) talleres de coordinacion con el servio nacional de salud, para 40 participantes cada uno, para sensibilizar al personal de salud en torno a la aplicación de las normas, guia y protocolo de violencia intrafamiliar y contra la mujer ( Hospital regional Jose Maria Cabral y Baez, hospital provincial  Ricardo Limardo, hospital regional Taiwan, hospital regional  Juan Pablo Pina, hospital provincial Dr. Leopordo Martinez, hospital municipal La Victoria, hospital Materno Infantil San Lorenzo de Los Mina, Maternidad Nuestra Señora de la Altagracia, hospital Evagenlina Rodriguez, hospital Dr. Jacinto Mañon).</t>
  </si>
  <si>
    <t>Viaticos Chofer</t>
  </si>
  <si>
    <t>Viaticos Tecnicas 7</t>
  </si>
  <si>
    <t>Viaticos Tecnicas (2)</t>
  </si>
  <si>
    <t xml:space="preserve">20 reuniones de coordinacion con el personal salud y los comites intersectioriales vinculados a genero y salud   (30 partipantes(      </t>
  </si>
  <si>
    <t>Viaticos 2 Tecnicas</t>
  </si>
  <si>
    <t xml:space="preserve"> Refrigerios (4)</t>
  </si>
  <si>
    <t>20 Fardos de Agua (24/1)</t>
  </si>
  <si>
    <t>Fardos de Agua (42)</t>
  </si>
  <si>
    <t>Fondo  General</t>
  </si>
  <si>
    <t>Material de Apoyo</t>
  </si>
  <si>
    <t xml:space="preserve"> Almuerzos(2)</t>
  </si>
  <si>
    <t>Remodelación de área y equipamiento para la "Sala Amiga de la Familia Lactante", ubicada en el Edificio de Oficinas Gubernamentales prof. Juan Bosch.</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</si>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</sst>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quot;$&quot;* #,##0.00_);_(&quot;$&quot;* \(#,##0.00\);_(&quot;$&quot;* &quot;-&quot;??_);_(@_)"/>
    <numFmt numFmtId="43" formatCode="_(* #,##0.00_);_(* \(#,##0.00\);_(* &quot;-&quot;??_);_(@_)"/>
    <numFmt numFmtId="164" formatCode="_-* #,##0_-;\-* #,##0_-;_-* &quot;-&quot;_-;_-@_-"/>
    <numFmt numFmtId="165" formatCode="_-* #,##0.00_-;\-* #,##0.00_-;_-* &quot;-&quot;??_-;_-@_-"/>
    <numFmt numFmtId="166" formatCode="#,##0.00\ &quot;€&quot;;[Red]\-#,##0.00\ &quot;€&quot;"/>
    <numFmt numFmtId="167" formatCode="_-* #,##0\ &quot;€&quot;_-;\-* #,##0\ &quot;€&quot;_-;_-* &quot;-&quot;\ &quot;€&quot;_-;_-@_-"/>
    <numFmt numFmtId="168" formatCode="_-* #,##0.00\ _€_-;\-* #,##0.00\ _€_-;_-* &quot;-&quot;??\ _€_-;_-@_-"/>
    <numFmt numFmtId="169" formatCode="#,##0.00;[Red]#,##0.00"/>
    <numFmt numFmtId="170" formatCode="_-[$€]* #,##0.00_-;\-[$€]* #,##0.00_-;_-[$€]* &quot;-&quot;??_-;_-@_-"/>
    <numFmt numFmtId="171" formatCode="_-* #,##0\ _€_-;\-* #,##0\ _€_-;_-* &quot;-&quot;??\ _€_-;_-@_-"/>
    <numFmt numFmtId="172" formatCode="_-* #,##0_-;\-* #,##0_-;_-* &quot;-&quot;??_-;_-@_-"/>
    <numFmt numFmtId="173" formatCode="#,##0;[Red]#,##0"/>
    <numFmt numFmtId="174" formatCode="_([$RD$-1C0A]* #,##0.00_);_([$RD$-1C0A]* \(#,##0.00\);_([$RD$-1C0A]* &quot;-&quot;??_);_(@_)"/>
    <numFmt numFmtId="175" formatCode="#,##0.00;#,##0.00"/>
    <numFmt numFmtId="176" formatCode="###0;###0"/>
    <numFmt numFmtId="177" formatCode="###0.00;###0.00"/>
  </numFmts>
  <fonts count="48">
    <font>
      <sz val="11"/>
      <color theme="1"/>
      <name val="Calibri"/>
      <family val="2"/>
      <scheme val="minor"/>
    </font>
    <font>
      <b/>
      <sz val="11"/>
      <color theme="1"/>
      <name val="Calibri"/>
      <family val="2"/>
      <scheme val="minor"/>
    </font>
    <font>
      <sz val="11"/>
      <color theme="1"/>
      <name val="Calibri"/>
      <family val="2"/>
      <scheme val="minor"/>
    </font>
    <font>
      <sz val="10"/>
      <name val="Arial"/>
      <family val="2"/>
    </font>
    <font>
      <b/>
      <sz val="12"/>
      <color theme="1"/>
      <name val="Calibri"/>
      <family val="2"/>
      <scheme val="minor"/>
    </font>
    <font>
      <b/>
      <sz val="14"/>
      <color theme="1"/>
      <name val="Calibri"/>
      <family val="2"/>
      <scheme val="minor"/>
    </font>
    <font>
      <sz val="10"/>
      <color theme="1"/>
      <name val="Calibri"/>
      <family val="2"/>
      <scheme val="minor"/>
    </font>
    <font>
      <b/>
      <sz val="11"/>
      <color theme="1"/>
      <name val="Calibri"/>
      <family val="2"/>
      <scheme val="minor"/>
    </font>
    <font>
      <sz val="11"/>
      <color theme="1"/>
      <name val="Calibri"/>
      <family val="2"/>
      <scheme val="minor"/>
    </font>
    <font>
      <b/>
      <sz val="10"/>
      <name val="Calibri"/>
      <family val="2"/>
      <scheme val="minor"/>
    </font>
    <font>
      <b/>
      <sz val="11"/>
      <name val="Calibri"/>
      <family val="2"/>
      <scheme val="minor"/>
    </font>
    <font>
      <b/>
      <sz val="12"/>
      <color theme="3"/>
      <name val="Calibri"/>
      <family val="2"/>
      <scheme val="minor"/>
    </font>
    <font>
      <sz val="12"/>
      <color theme="3"/>
      <name val="Calibri"/>
      <family val="2"/>
      <scheme val="minor"/>
    </font>
    <font>
      <sz val="11"/>
      <name val="Calibri"/>
      <family val="2"/>
      <scheme val="minor"/>
    </font>
    <font>
      <b/>
      <sz val="11"/>
      <color theme="3"/>
      <name val="Calibri"/>
      <family val="2"/>
      <scheme val="minor"/>
    </font>
    <font>
      <b/>
      <sz val="11"/>
      <color theme="1"/>
      <name val="Arial"/>
      <family val="2"/>
    </font>
    <font>
      <b/>
      <sz val="10"/>
      <name val="Arial"/>
      <family val="2"/>
    </font>
    <font>
      <sz val="9"/>
      <name val="Arial"/>
      <family val="2"/>
    </font>
    <font>
      <b/>
      <u val="singleAccounting"/>
      <sz val="11"/>
      <color theme="1"/>
      <name val="Calibri"/>
      <family val="2"/>
      <scheme val="minor"/>
    </font>
    <font>
      <sz val="10"/>
      <name val="Calibri"/>
      <family val="2"/>
    </font>
    <font>
      <sz val="10"/>
      <color theme="1"/>
      <name val="Calibri"/>
      <family val="2"/>
    </font>
    <font>
      <sz val="10"/>
      <color rgb="FF000000"/>
      <name val="Calibri"/>
      <family val="2"/>
    </font>
    <font>
      <b/>
      <sz val="10"/>
      <name val="Calibri"/>
      <family val="2"/>
    </font>
    <font>
      <b/>
      <sz val="10"/>
      <color theme="1"/>
      <name val="Calibri"/>
      <family val="2"/>
    </font>
    <font>
      <b/>
      <sz val="10"/>
      <color rgb="FF000000"/>
      <name val="Inherit"/>
    </font>
    <font>
      <sz val="10"/>
      <color rgb="FF000000"/>
      <name val="Inherit"/>
    </font>
    <font>
      <sz val="8"/>
      <color theme="1"/>
      <name val="Calibri"/>
      <family val="2"/>
      <scheme val="minor"/>
    </font>
    <font>
      <sz val="9"/>
      <color theme="1"/>
      <name val="Arial"/>
      <family val="2"/>
    </font>
    <font>
      <b/>
      <sz val="18"/>
      <color theme="1"/>
      <name val="Calibri"/>
      <family val="2"/>
      <scheme val="minor"/>
    </font>
    <font>
      <sz val="18"/>
      <color theme="1"/>
      <name val="Calibri"/>
      <family val="2"/>
      <scheme val="minor"/>
    </font>
    <font>
      <sz val="18"/>
      <name val="Calibri"/>
      <family val="2"/>
      <scheme val="minor"/>
    </font>
    <font>
      <b/>
      <sz val="18"/>
      <name val="Times New Roman"/>
      <family val="1"/>
    </font>
    <font>
      <b/>
      <sz val="20"/>
      <name val="Times New Roman"/>
      <family val="1"/>
    </font>
    <font>
      <sz val="18"/>
      <name val="Times New Roman"/>
      <family val="1"/>
    </font>
    <font>
      <sz val="20"/>
      <color theme="1"/>
      <name val="Calibri"/>
      <family val="2"/>
      <scheme val="minor"/>
    </font>
    <font>
      <sz val="18"/>
      <color theme="1"/>
      <name val="Times New Roman"/>
      <family val="1"/>
    </font>
    <font>
      <b/>
      <sz val="18"/>
      <color theme="1"/>
      <name val="Times New Roman"/>
      <family val="1"/>
    </font>
    <font>
      <b/>
      <i/>
      <sz val="18"/>
      <color theme="1"/>
      <name val="Times New Roman"/>
      <family val="1"/>
    </font>
    <font>
      <sz val="18"/>
      <color rgb="FF000000"/>
      <name val="Times New Roman"/>
      <family val="1"/>
    </font>
    <font>
      <sz val="20"/>
      <name val="Times New Roman"/>
      <family val="1"/>
    </font>
    <font>
      <sz val="20"/>
      <name val="Calibri"/>
      <family val="2"/>
      <scheme val="minor"/>
    </font>
    <font>
      <sz val="20"/>
      <color indexed="8"/>
      <name val="Calibri"/>
      <family val="2"/>
    </font>
    <font>
      <b/>
      <sz val="22"/>
      <name val="Times New Roman"/>
      <family val="1"/>
    </font>
    <font>
      <sz val="22"/>
      <color theme="1"/>
      <name val="Times New Roman"/>
      <family val="1"/>
    </font>
    <font>
      <b/>
      <sz val="18"/>
      <name val="Calibri"/>
      <family val="2"/>
      <scheme val="minor"/>
    </font>
    <font>
      <sz val="12"/>
      <color theme="1"/>
      <name val="Times New Roman"/>
      <family val="1"/>
    </font>
    <font>
      <sz val="11"/>
      <color theme="1"/>
      <name val="Times New Roman"/>
      <family val="1"/>
    </font>
    <font>
      <b/>
      <sz val="8"/>
      <name val="Calibri"/>
      <family val="2"/>
      <scheme val="minor"/>
    </font>
  </fonts>
  <fills count="2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59999389629810485"/>
        <bgColor indexed="64"/>
      </patternFill>
    </fill>
    <fill>
      <patternFill patternType="solid">
        <fgColor theme="0"/>
        <bgColor rgb="FFFFFFCC"/>
      </patternFill>
    </fill>
    <fill>
      <patternFill patternType="solid">
        <fgColor rgb="FFFFFF00"/>
        <bgColor indexed="64"/>
      </patternFill>
    </fill>
    <fill>
      <patternFill patternType="solid">
        <fgColor rgb="FFFFFF00"/>
        <bgColor rgb="FFFFFFCC"/>
      </patternFill>
    </fill>
    <fill>
      <patternFill patternType="solid">
        <fgColor rgb="FFC2D69B"/>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9" tint="0.39997558519241921"/>
        <bgColor rgb="FFFFFFCC"/>
      </patternFill>
    </fill>
    <fill>
      <patternFill patternType="solid">
        <fgColor rgb="FFFFFFFF"/>
        <bgColor indexed="64"/>
      </patternFill>
    </fill>
    <fill>
      <patternFill patternType="solid">
        <fgColor rgb="FFFFC000"/>
        <bgColor indexed="64"/>
      </patternFill>
    </fill>
    <fill>
      <patternFill patternType="solid">
        <fgColor rgb="FFFFC000"/>
        <bgColor rgb="FFFFFFCC"/>
      </patternFill>
    </fill>
    <fill>
      <patternFill patternType="solid">
        <fgColor theme="3" tint="0.59996337778862885"/>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rgb="FFFFFFCC"/>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rgb="FF426E5C"/>
      </left>
      <right style="thin">
        <color rgb="FF426E5C"/>
      </right>
      <top style="thin">
        <color rgb="FF426E5C"/>
      </top>
      <bottom style="thin">
        <color rgb="FF426E5C"/>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style="thin">
        <color indexed="64"/>
      </right>
      <top/>
      <bottom/>
      <diagonal/>
    </border>
    <border>
      <left style="thin">
        <color indexed="64"/>
      </left>
      <right/>
      <top/>
      <bottom/>
      <diagonal/>
    </border>
    <border>
      <left style="thin">
        <color rgb="FF426E5C"/>
      </left>
      <right/>
      <top style="thin">
        <color rgb="FF426E5C"/>
      </top>
      <bottom/>
      <diagonal/>
    </border>
    <border>
      <left style="thin">
        <color rgb="FF426E5C"/>
      </left>
      <right style="thin">
        <color rgb="FF426E5C"/>
      </right>
      <top style="thin">
        <color rgb="FF426E5C"/>
      </top>
      <bottom/>
      <diagonal/>
    </border>
    <border>
      <left/>
      <right style="thin">
        <color rgb="FF426E5C"/>
      </right>
      <top style="thin">
        <color rgb="FF426E5C"/>
      </top>
      <bottom/>
      <diagonal/>
    </border>
    <border>
      <left style="thin">
        <color indexed="64"/>
      </left>
      <right style="thin">
        <color indexed="64"/>
      </right>
      <top style="thin">
        <color rgb="FF426E5C"/>
      </top>
      <bottom style="thin">
        <color indexed="64"/>
      </bottom>
      <diagonal/>
    </border>
    <border>
      <left style="thin">
        <color rgb="FF426E5C"/>
      </left>
      <right style="thin">
        <color indexed="64"/>
      </right>
      <top style="thin">
        <color rgb="FF426E5C"/>
      </top>
      <bottom style="thin">
        <color indexed="64"/>
      </bottom>
      <diagonal/>
    </border>
    <border>
      <left style="thin">
        <color indexed="64"/>
      </left>
      <right style="thin">
        <color rgb="FF426E5C"/>
      </right>
      <top style="thin">
        <color rgb="FF426E5C"/>
      </top>
      <bottom style="thin">
        <color indexed="64"/>
      </bottom>
      <diagonal/>
    </border>
    <border>
      <left style="thin">
        <color rgb="FF426E5C"/>
      </left>
      <right/>
      <top/>
      <bottom style="thin">
        <color rgb="FF426E5C"/>
      </bottom>
      <diagonal/>
    </border>
    <border>
      <left style="thin">
        <color rgb="FF426E5C"/>
      </left>
      <right style="thin">
        <color rgb="FF426E5C"/>
      </right>
      <top/>
      <bottom style="thin">
        <color rgb="FF426E5C"/>
      </bottom>
      <diagonal/>
    </border>
    <border>
      <left/>
      <right style="thin">
        <color rgb="FF426E5C"/>
      </right>
      <top style="thin">
        <color rgb="FF426E5C"/>
      </top>
      <bottom style="thin">
        <color rgb="FF426E5C"/>
      </bottom>
      <diagonal/>
    </border>
    <border>
      <left/>
      <right/>
      <top style="thin">
        <color rgb="FF426E5C"/>
      </top>
      <bottom style="thin">
        <color rgb="FF426E5C"/>
      </bottom>
      <diagonal/>
    </border>
    <border>
      <left style="thin">
        <color indexed="64"/>
      </left>
      <right style="thin">
        <color indexed="64"/>
      </right>
      <top style="thin">
        <color indexed="64"/>
      </top>
      <bottom style="thin">
        <color rgb="FF426E5C"/>
      </bottom>
      <diagonal/>
    </border>
    <border>
      <left style="thin">
        <color rgb="FF426E5C"/>
      </left>
      <right style="thin">
        <color indexed="64"/>
      </right>
      <top style="thin">
        <color indexed="64"/>
      </top>
      <bottom style="thin">
        <color rgb="FF426E5C"/>
      </bottom>
      <diagonal/>
    </border>
    <border>
      <left style="thin">
        <color indexed="64"/>
      </left>
      <right style="thin">
        <color rgb="FF426E5C"/>
      </right>
      <top style="thin">
        <color indexed="64"/>
      </top>
      <bottom style="thin">
        <color rgb="FF426E5C"/>
      </bottom>
      <diagonal/>
    </border>
    <border>
      <left style="double">
        <color rgb="FF426E5C"/>
      </left>
      <right/>
      <top style="thin">
        <color rgb="FF426E5C"/>
      </top>
      <bottom/>
      <diagonal/>
    </border>
    <border>
      <left/>
      <right style="thin">
        <color indexed="64"/>
      </right>
      <top style="double">
        <color rgb="FF426E5C"/>
      </top>
      <bottom style="thin">
        <color rgb="FF426E5C"/>
      </bottom>
      <diagonal/>
    </border>
    <border>
      <left/>
      <right/>
      <top style="double">
        <color rgb="FF426E5C"/>
      </top>
      <bottom style="thin">
        <color rgb="FF426E5C"/>
      </bottom>
      <diagonal/>
    </border>
    <border>
      <left style="thin">
        <color indexed="64"/>
      </left>
      <right/>
      <top style="double">
        <color rgb="FF426E5C"/>
      </top>
      <bottom style="thin">
        <color rgb="FF426E5C"/>
      </bottom>
      <diagonal/>
    </border>
    <border>
      <left style="double">
        <color rgb="FF426E5C"/>
      </left>
      <right/>
      <top style="double">
        <color rgb="FF426E5C"/>
      </top>
      <bottom style="thin">
        <color rgb="FF426E5C"/>
      </bottom>
      <diagonal/>
    </border>
    <border>
      <left style="thin">
        <color rgb="FF426E5C"/>
      </left>
      <right style="double">
        <color rgb="FF426E5C"/>
      </right>
      <top style="thin">
        <color rgb="FF426E5C"/>
      </top>
      <bottom/>
      <diagonal/>
    </border>
    <border>
      <left style="double">
        <color rgb="FF426E5C"/>
      </left>
      <right style="thin">
        <color rgb="FF426E5C"/>
      </right>
      <top style="thin">
        <color rgb="FF426E5C"/>
      </top>
      <bottom/>
      <diagonal/>
    </border>
    <border>
      <left style="thin">
        <color rgb="FF426E5C"/>
      </left>
      <right style="double">
        <color rgb="FF426E5C"/>
      </right>
      <top style="thin">
        <color rgb="FF426E5C"/>
      </top>
      <bottom style="thin">
        <color rgb="FF426E5C"/>
      </bottom>
      <diagonal/>
    </border>
    <border>
      <left style="thin">
        <color rgb="FF426E5C"/>
      </left>
      <right/>
      <top style="thin">
        <color rgb="FF426E5C"/>
      </top>
      <bottom style="thin">
        <color rgb="FF426E5C"/>
      </bottom>
      <diagonal/>
    </border>
    <border>
      <left style="double">
        <color rgb="FF426E5C"/>
      </left>
      <right style="thin">
        <color rgb="FF426E5C"/>
      </right>
      <top style="thin">
        <color rgb="FF426E5C"/>
      </top>
      <bottom style="thin">
        <color rgb="FF426E5C"/>
      </bottom>
      <diagonal/>
    </border>
    <border>
      <left style="thin">
        <color rgb="FF426E5C"/>
      </left>
      <right style="thin">
        <color rgb="FF426E5C"/>
      </right>
      <top/>
      <bottom style="thin">
        <color indexed="64"/>
      </bottom>
      <diagonal/>
    </border>
    <border>
      <left style="thin">
        <color rgb="FF426E5C"/>
      </left>
      <right style="double">
        <color rgb="FF426E5C"/>
      </right>
      <top style="double">
        <color rgb="FF426E5C"/>
      </top>
      <bottom style="thin">
        <color rgb="FF426E5C"/>
      </bottom>
      <diagonal/>
    </border>
    <border>
      <left style="thin">
        <color rgb="FF426E5C"/>
      </left>
      <right style="thin">
        <color rgb="FF426E5C"/>
      </right>
      <top style="double">
        <color rgb="FF426E5C"/>
      </top>
      <bottom style="thin">
        <color rgb="FF426E5C"/>
      </bottom>
      <diagonal/>
    </border>
    <border>
      <left/>
      <right style="thin">
        <color rgb="FF426E5C"/>
      </right>
      <top style="double">
        <color rgb="FF426E5C"/>
      </top>
      <bottom style="thin">
        <color rgb="FF426E5C"/>
      </bottom>
      <diagonal/>
    </border>
    <border>
      <left style="thin">
        <color rgb="FF426E5C"/>
      </left>
      <right/>
      <top style="double">
        <color rgb="FF426E5C"/>
      </top>
      <bottom style="thin">
        <color rgb="FF426E5C"/>
      </bottom>
      <diagonal/>
    </border>
    <border>
      <left style="thin">
        <color rgb="FF426E5C"/>
      </left>
      <right style="thin">
        <color rgb="FF426E5C"/>
      </right>
      <top style="double">
        <color rgb="FF426E5C"/>
      </top>
      <bottom/>
      <diagonal/>
    </border>
    <border>
      <left style="thin">
        <color rgb="FF426E5C"/>
      </left>
      <right style="thin">
        <color rgb="FF426E5C"/>
      </right>
      <top/>
      <bottom/>
      <diagonal/>
    </border>
    <border>
      <left/>
      <right style="thin">
        <color rgb="FF426E5C"/>
      </right>
      <top/>
      <bottom style="thin">
        <color rgb="FF426E5C"/>
      </bottom>
      <diagonal/>
    </border>
    <border>
      <left style="double">
        <color rgb="FF426E5C"/>
      </left>
      <right/>
      <top/>
      <bottom style="thin">
        <color rgb="FF426E5C"/>
      </bottom>
      <diagonal/>
    </border>
    <border>
      <left style="thin">
        <color rgb="FF426E5C"/>
      </left>
      <right style="double">
        <color rgb="FF426E5C"/>
      </right>
      <top style="thin">
        <color rgb="FF426E5C"/>
      </top>
      <bottom style="double">
        <color rgb="FF426E5C"/>
      </bottom>
      <diagonal/>
    </border>
    <border>
      <left style="thin">
        <color rgb="FF426E5C"/>
      </left>
      <right style="thin">
        <color rgb="FF426E5C"/>
      </right>
      <top style="thin">
        <color rgb="FF426E5C"/>
      </top>
      <bottom style="double">
        <color rgb="FF426E5C"/>
      </bottom>
      <diagonal/>
    </border>
    <border>
      <left style="double">
        <color rgb="FF426E5C"/>
      </left>
      <right style="thin">
        <color rgb="FF426E5C"/>
      </right>
      <top style="double">
        <color rgb="FF426E5C"/>
      </top>
      <bottom style="thin">
        <color rgb="FF426E5C"/>
      </bottom>
      <diagonal/>
    </border>
    <border>
      <left/>
      <right style="double">
        <color rgb="FF426E5C"/>
      </right>
      <top style="thin">
        <color rgb="FF426E5C"/>
      </top>
      <bottom style="double">
        <color rgb="FF426E5C"/>
      </bottom>
      <diagonal/>
    </border>
    <border>
      <left/>
      <right/>
      <top style="thin">
        <color rgb="FF426E5C"/>
      </top>
      <bottom style="double">
        <color rgb="FF426E5C"/>
      </bottom>
      <diagonal/>
    </border>
    <border>
      <left style="double">
        <color rgb="FF426E5C"/>
      </left>
      <right/>
      <top style="thin">
        <color rgb="FF426E5C"/>
      </top>
      <bottom style="double">
        <color rgb="FF426E5C"/>
      </bottom>
      <diagonal/>
    </border>
    <border>
      <left style="thin">
        <color indexed="64"/>
      </left>
      <right style="thin">
        <color indexed="64"/>
      </right>
      <top style="thin">
        <color indexed="64"/>
      </top>
      <bottom style="double">
        <color indexed="64"/>
      </bottom>
      <diagonal/>
    </border>
    <border>
      <left/>
      <right style="thin">
        <color rgb="FF426E5C"/>
      </right>
      <top/>
      <bottom/>
      <diagonal/>
    </border>
    <border>
      <left style="double">
        <color rgb="FF426E5C"/>
      </left>
      <right/>
      <top/>
      <bottom/>
      <diagonal/>
    </border>
    <border>
      <left style="thin">
        <color rgb="FF426E5C"/>
      </left>
      <right/>
      <top/>
      <bottom/>
      <diagonal/>
    </border>
    <border>
      <left/>
      <right style="double">
        <color rgb="FF426E5C"/>
      </right>
      <top style="double">
        <color rgb="FF426E5C"/>
      </top>
      <bottom style="thin">
        <color rgb="FF426E5C"/>
      </bottom>
      <diagonal/>
    </border>
    <border>
      <left/>
      <right style="thin">
        <color rgb="FF426E5C"/>
      </right>
      <top style="thin">
        <color rgb="FF426E5C"/>
      </top>
      <bottom style="double">
        <color rgb="FF426E5C"/>
      </bottom>
      <diagonal/>
    </border>
    <border>
      <left style="thin">
        <color rgb="FF426E5C"/>
      </left>
      <right/>
      <top style="thin">
        <color rgb="FF426E5C"/>
      </top>
      <bottom style="double">
        <color rgb="FF426E5C"/>
      </bottom>
      <diagonal/>
    </border>
    <border>
      <left style="double">
        <color rgb="FF426E5C"/>
      </left>
      <right style="thin">
        <color rgb="FF426E5C"/>
      </right>
      <top style="thin">
        <color rgb="FF426E5C"/>
      </top>
      <bottom style="double">
        <color rgb="FF426E5C"/>
      </bottom>
      <diagonal/>
    </border>
    <border>
      <left style="thin">
        <color rgb="FF426E5C"/>
      </left>
      <right style="double">
        <color rgb="FF426E5C"/>
      </right>
      <top/>
      <bottom style="thin">
        <color rgb="FF426E5C"/>
      </bottom>
      <diagonal/>
    </border>
    <border>
      <left/>
      <right style="thin">
        <color rgb="FF426E5C"/>
      </right>
      <top style="thin">
        <color indexed="64"/>
      </top>
      <bottom style="thin">
        <color rgb="FF426E5C"/>
      </bottom>
      <diagonal/>
    </border>
    <border>
      <left/>
      <right/>
      <top style="thin">
        <color indexed="64"/>
      </top>
      <bottom style="thin">
        <color rgb="FF426E5C"/>
      </bottom>
      <diagonal/>
    </border>
    <border>
      <left style="thin">
        <color rgb="FF426E5C"/>
      </left>
      <right/>
      <top style="thin">
        <color indexed="64"/>
      </top>
      <bottom style="thin">
        <color rgb="FF426E5C"/>
      </bottom>
      <diagonal/>
    </border>
    <border>
      <left style="thin">
        <color rgb="FF426E5C"/>
      </left>
      <right style="thin">
        <color rgb="FF426E5C"/>
      </right>
      <top style="thin">
        <color indexed="64"/>
      </top>
      <bottom/>
      <diagonal/>
    </border>
    <border>
      <left style="double">
        <color rgb="FF426E5C"/>
      </left>
      <right style="thin">
        <color rgb="FF426E5C"/>
      </right>
      <top/>
      <bottom style="thin">
        <color rgb="FF426E5C"/>
      </bottom>
      <diagonal/>
    </border>
    <border>
      <left style="thin">
        <color indexed="64"/>
      </left>
      <right style="thin">
        <color rgb="FF426E5C"/>
      </right>
      <top style="thin">
        <color rgb="FF426E5C"/>
      </top>
      <bottom/>
      <diagonal/>
    </border>
    <border>
      <left style="thin">
        <color rgb="FF426E5C"/>
      </left>
      <right style="thin">
        <color indexed="64"/>
      </right>
      <top style="thin">
        <color rgb="FF426E5C"/>
      </top>
      <bottom/>
      <diagonal/>
    </border>
    <border>
      <left/>
      <right/>
      <top style="thin">
        <color rgb="FF426E5C"/>
      </top>
      <bottom/>
      <diagonal/>
    </border>
    <border>
      <left style="medium">
        <color indexed="64"/>
      </left>
      <right style="thin">
        <color indexed="64"/>
      </right>
      <top style="thin">
        <color indexed="64"/>
      </top>
      <bottom style="thin">
        <color indexed="64"/>
      </bottom>
      <diagonal/>
    </border>
    <border>
      <left/>
      <right/>
      <top/>
      <bottom style="double">
        <color rgb="FF426E5C"/>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s>
  <cellStyleXfs count="51">
    <xf numFmtId="0" fontId="0" fillId="0" borderId="0"/>
    <xf numFmtId="0" fontId="3" fillId="0" borderId="0"/>
    <xf numFmtId="0" fontId="3" fillId="0" borderId="0"/>
    <xf numFmtId="0" fontId="3" fillId="0" borderId="0"/>
    <xf numFmtId="0" fontId="2" fillId="0" borderId="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2" fontId="3" fillId="0" borderId="0" applyFont="0" applyFill="0" applyBorder="0" applyAlignment="0" applyProtection="0"/>
    <xf numFmtId="164" fontId="3" fillId="0" borderId="0" applyFont="0" applyFill="0" applyBorder="0" applyAlignment="0" applyProtection="0"/>
    <xf numFmtId="166" fontId="3" fillId="0" borderId="0" applyFont="0" applyFill="0" applyBorder="0" applyAlignment="0" applyProtection="0"/>
    <xf numFmtId="168" fontId="3" fillId="0" borderId="0" applyFont="0" applyFill="0" applyBorder="0" applyAlignment="0" applyProtection="0"/>
    <xf numFmtId="0" fontId="3" fillId="0" borderId="0" applyFont="0" applyFill="0" applyBorder="0" applyAlignment="0" applyProtection="0"/>
    <xf numFmtId="165" fontId="3" fillId="0" borderId="0" applyFont="0" applyFill="0" applyBorder="0" applyAlignment="0" applyProtection="0"/>
    <xf numFmtId="0" fontId="3" fillId="0" borderId="0" applyFont="0" applyFill="0" applyBorder="0" applyAlignment="0" applyProtection="0"/>
    <xf numFmtId="167"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2" fillId="0" borderId="0"/>
    <xf numFmtId="0"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4" fontId="2" fillId="0" borderId="0" applyFont="0" applyFill="0" applyBorder="0" applyAlignment="0" applyProtection="0"/>
  </cellStyleXfs>
  <cellXfs count="619">
    <xf numFmtId="0" fontId="0" fillId="0" borderId="0" xfId="0"/>
    <xf numFmtId="0" fontId="0" fillId="0" borderId="1" xfId="0" applyBorder="1"/>
    <xf numFmtId="0" fontId="1" fillId="0" borderId="1" xfId="0" applyFont="1" applyBorder="1" applyAlignment="1">
      <alignment horizontal="center"/>
    </xf>
    <xf numFmtId="0" fontId="4" fillId="0" borderId="1" xfId="0" applyFont="1" applyBorder="1" applyAlignment="1">
      <alignment horizontal="center"/>
    </xf>
    <xf numFmtId="169" fontId="0" fillId="0" borderId="1" xfId="0" applyNumberFormat="1" applyBorder="1"/>
    <xf numFmtId="169" fontId="1" fillId="0" borderId="1" xfId="0" applyNumberFormat="1" applyFont="1" applyBorder="1"/>
    <xf numFmtId="0" fontId="0" fillId="7" borderId="1" xfId="0" applyFill="1" applyBorder="1"/>
    <xf numFmtId="0" fontId="0" fillId="0" borderId="1" xfId="0" applyBorder="1" applyAlignment="1">
      <alignment horizontal="center"/>
    </xf>
    <xf numFmtId="0" fontId="0" fillId="0" borderId="1" xfId="0" applyFill="1" applyBorder="1" applyAlignment="1">
      <alignment horizontal="center"/>
    </xf>
    <xf numFmtId="0" fontId="0" fillId="0" borderId="0" xfId="0" applyBorder="1"/>
    <xf numFmtId="0" fontId="1" fillId="0" borderId="1" xfId="0" applyFont="1" applyBorder="1" applyAlignment="1">
      <alignment horizontal="left"/>
    </xf>
    <xf numFmtId="0" fontId="0" fillId="0" borderId="1" xfId="0" applyBorder="1" applyAlignment="1">
      <alignment horizontal="left"/>
    </xf>
    <xf numFmtId="0" fontId="1" fillId="0" borderId="1" xfId="0" applyFont="1" applyBorder="1"/>
    <xf numFmtId="169" fontId="0" fillId="0" borderId="0" xfId="0" applyNumberFormat="1" applyBorder="1"/>
    <xf numFmtId="169" fontId="1" fillId="0" borderId="0" xfId="0" applyNumberFormat="1" applyFont="1" applyBorder="1"/>
    <xf numFmtId="0" fontId="1" fillId="0" borderId="12" xfId="0" applyFont="1" applyFill="1" applyBorder="1" applyAlignment="1">
      <alignment horizontal="center"/>
    </xf>
    <xf numFmtId="0" fontId="1" fillId="0" borderId="1" xfId="0" applyFont="1" applyFill="1" applyBorder="1" applyAlignment="1">
      <alignment horizontal="center"/>
    </xf>
    <xf numFmtId="0" fontId="0" fillId="0" borderId="1" xfId="0" applyBorder="1" applyAlignment="1">
      <alignment horizontal="right"/>
    </xf>
    <xf numFmtId="0" fontId="0" fillId="0" borderId="13" xfId="0" applyBorder="1"/>
    <xf numFmtId="169" fontId="0" fillId="0" borderId="1" xfId="0" applyNumberFormat="1" applyFill="1" applyBorder="1"/>
    <xf numFmtId="173" fontId="0" fillId="0" borderId="1" xfId="0" applyNumberFormat="1" applyFill="1" applyBorder="1" applyAlignment="1">
      <alignment horizontal="center"/>
    </xf>
    <xf numFmtId="169" fontId="0" fillId="0" borderId="1" xfId="0" applyNumberFormat="1" applyFont="1" applyBorder="1" applyAlignment="1">
      <alignment horizontal="center"/>
    </xf>
    <xf numFmtId="169" fontId="0" fillId="0" borderId="0" xfId="0" applyNumberFormat="1" applyFill="1" applyBorder="1"/>
    <xf numFmtId="0" fontId="0" fillId="0" borderId="7" xfId="0" applyBorder="1"/>
    <xf numFmtId="0" fontId="8" fillId="0" borderId="0" xfId="0" applyFont="1"/>
    <xf numFmtId="0" fontId="8" fillId="0" borderId="0" xfId="0" applyFont="1" applyAlignment="1">
      <alignment horizontal="center"/>
    </xf>
    <xf numFmtId="0" fontId="7" fillId="0" borderId="0" xfId="0" applyFont="1" applyAlignment="1">
      <alignment vertical="center"/>
    </xf>
    <xf numFmtId="0" fontId="8" fillId="0" borderId="1" xfId="0" applyFont="1" applyBorder="1" applyAlignment="1">
      <alignment horizontal="center" vertical="center"/>
    </xf>
    <xf numFmtId="165" fontId="8" fillId="0" borderId="1" xfId="49" applyFont="1" applyBorder="1" applyAlignment="1">
      <alignment horizontal="center" vertical="center"/>
    </xf>
    <xf numFmtId="0" fontId="8" fillId="4" borderId="1" xfId="0" applyFont="1" applyFill="1" applyBorder="1" applyAlignment="1">
      <alignment horizontal="center" vertical="center"/>
    </xf>
    <xf numFmtId="0" fontId="8" fillId="4" borderId="1" xfId="0" applyFont="1" applyFill="1" applyBorder="1" applyAlignment="1">
      <alignment horizontal="right" vertical="center"/>
    </xf>
    <xf numFmtId="0" fontId="8" fillId="7" borderId="0" xfId="0" applyFont="1" applyFill="1"/>
    <xf numFmtId="49" fontId="13" fillId="5" borderId="0" xfId="0" applyNumberFormat="1" applyFont="1" applyFill="1" applyBorder="1" applyAlignment="1">
      <alignment horizontal="left" vertical="center" wrapText="1"/>
    </xf>
    <xf numFmtId="0" fontId="8" fillId="5" borderId="0" xfId="0" applyFont="1" applyFill="1"/>
    <xf numFmtId="169" fontId="8" fillId="0" borderId="0" xfId="0" applyNumberFormat="1" applyFont="1"/>
    <xf numFmtId="0" fontId="8" fillId="0" borderId="0" xfId="0" applyFont="1" applyFill="1"/>
    <xf numFmtId="0" fontId="7" fillId="0" borderId="0" xfId="0" applyFont="1" applyAlignment="1">
      <alignment horizontal="left" vertical="center"/>
    </xf>
    <xf numFmtId="0" fontId="7" fillId="0" borderId="0" xfId="0" applyFont="1" applyAlignment="1">
      <alignment horizontal="left" vertical="center"/>
    </xf>
    <xf numFmtId="9" fontId="0" fillId="0" borderId="0" xfId="0" applyNumberFormat="1"/>
    <xf numFmtId="174" fontId="16" fillId="12" borderId="1" xfId="50" applyNumberFormat="1" applyFont="1" applyFill="1" applyBorder="1" applyAlignment="1">
      <alignment horizontal="center" vertical="center" wrapText="1"/>
    </xf>
    <xf numFmtId="174" fontId="16" fillId="7" borderId="1" xfId="50" applyNumberFormat="1" applyFont="1" applyFill="1" applyBorder="1" applyAlignment="1">
      <alignment horizontal="center" vertical="center" wrapText="1"/>
    </xf>
    <xf numFmtId="0" fontId="17" fillId="0" borderId="1" xfId="0" applyFont="1" applyFill="1" applyBorder="1" applyAlignment="1">
      <alignment horizontal="left" vertical="top" wrapText="1"/>
    </xf>
    <xf numFmtId="0" fontId="17" fillId="7" borderId="1" xfId="0" applyFont="1" applyFill="1" applyBorder="1" applyAlignment="1">
      <alignment horizontal="left" vertical="top" wrapText="1"/>
    </xf>
    <xf numFmtId="0" fontId="0" fillId="12" borderId="1" xfId="0" applyFill="1" applyBorder="1"/>
    <xf numFmtId="174" fontId="0" fillId="12" borderId="1" xfId="0" applyNumberFormat="1" applyFill="1" applyBorder="1"/>
    <xf numFmtId="0" fontId="0" fillId="3" borderId="1" xfId="0" applyFill="1" applyBorder="1"/>
    <xf numFmtId="174" fontId="16" fillId="3" borderId="1" xfId="50" applyNumberFormat="1" applyFont="1" applyFill="1" applyBorder="1" applyAlignment="1">
      <alignment horizontal="center" vertical="center" wrapText="1"/>
    </xf>
    <xf numFmtId="0" fontId="0" fillId="5" borderId="1" xfId="0" applyFill="1" applyBorder="1"/>
    <xf numFmtId="174" fontId="18" fillId="5" borderId="1" xfId="0" applyNumberFormat="1" applyFont="1" applyFill="1" applyBorder="1"/>
    <xf numFmtId="0" fontId="8" fillId="0" borderId="0" xfId="0" applyFont="1" applyAlignment="1">
      <alignment vertical="center"/>
    </xf>
    <xf numFmtId="0" fontId="0" fillId="0" borderId="1" xfId="0" applyFont="1" applyBorder="1" applyAlignment="1">
      <alignment horizontal="center" vertical="center" wrapText="1"/>
    </xf>
    <xf numFmtId="0" fontId="19" fillId="0" borderId="1" xfId="0" applyFont="1" applyFill="1" applyBorder="1" applyAlignment="1">
      <alignment horizontal="left" vertical="top" wrapText="1"/>
    </xf>
    <xf numFmtId="0" fontId="20" fillId="0" borderId="1" xfId="0" applyFont="1" applyFill="1" applyBorder="1" applyAlignment="1">
      <alignment horizontal="left" vertical="top" wrapText="1"/>
    </xf>
    <xf numFmtId="0" fontId="19" fillId="0" borderId="1" xfId="0" applyFont="1" applyFill="1" applyBorder="1" applyAlignment="1">
      <alignment vertical="top" wrapText="1"/>
    </xf>
    <xf numFmtId="176" fontId="21" fillId="0" borderId="1" xfId="0" applyNumberFormat="1" applyFont="1" applyFill="1" applyBorder="1" applyAlignment="1">
      <alignment horizontal="right" vertical="top" wrapText="1"/>
    </xf>
    <xf numFmtId="175" fontId="21" fillId="0" borderId="1" xfId="0" applyNumberFormat="1" applyFont="1" applyFill="1" applyBorder="1" applyAlignment="1">
      <alignment horizontal="right" vertical="top" wrapText="1"/>
    </xf>
    <xf numFmtId="177" fontId="21" fillId="0" borderId="1" xfId="0" applyNumberFormat="1" applyFont="1" applyFill="1" applyBorder="1" applyAlignment="1">
      <alignment horizontal="right" vertical="top" wrapText="1"/>
    </xf>
    <xf numFmtId="0" fontId="0" fillId="0" borderId="0" xfId="0" applyAlignment="1">
      <alignment horizontal="right"/>
    </xf>
    <xf numFmtId="0" fontId="22" fillId="0" borderId="1" xfId="0" applyFont="1" applyFill="1" applyBorder="1" applyAlignment="1">
      <alignment horizontal="left" vertical="top" wrapText="1"/>
    </xf>
    <xf numFmtId="0" fontId="23" fillId="0" borderId="1" xfId="0" applyFont="1" applyFill="1" applyBorder="1" applyAlignment="1">
      <alignment horizontal="left" vertical="top" wrapText="1"/>
    </xf>
    <xf numFmtId="0" fontId="23" fillId="0" borderId="1" xfId="0" applyFont="1" applyFill="1" applyBorder="1" applyAlignment="1">
      <alignment horizontal="right" vertical="top" wrapText="1"/>
    </xf>
    <xf numFmtId="0" fontId="1" fillId="0" borderId="0" xfId="0" applyFont="1"/>
    <xf numFmtId="0" fontId="8" fillId="7" borderId="1" xfId="0" applyFont="1" applyFill="1" applyBorder="1" applyAlignment="1">
      <alignment horizontal="center" vertical="center"/>
    </xf>
    <xf numFmtId="165" fontId="8" fillId="7" borderId="1" xfId="49" applyFont="1" applyFill="1" applyBorder="1" applyAlignment="1">
      <alignment horizontal="right" vertical="center"/>
    </xf>
    <xf numFmtId="0" fontId="8" fillId="10" borderId="1" xfId="0" applyFont="1" applyFill="1" applyBorder="1" applyAlignment="1">
      <alignment horizontal="center" vertical="center"/>
    </xf>
    <xf numFmtId="165" fontId="8" fillId="10" borderId="1" xfId="49" applyFont="1" applyFill="1" applyBorder="1" applyAlignment="1">
      <alignment horizontal="right" vertical="center"/>
    </xf>
    <xf numFmtId="175" fontId="21" fillId="7" borderId="1" xfId="0" applyNumberFormat="1" applyFont="1" applyFill="1" applyBorder="1" applyAlignment="1">
      <alignment horizontal="right" vertical="top" wrapText="1"/>
    </xf>
    <xf numFmtId="49" fontId="13" fillId="0" borderId="0" xfId="0" applyNumberFormat="1" applyFont="1" applyFill="1" applyBorder="1" applyAlignment="1">
      <alignment horizontal="left" vertical="center" wrapText="1"/>
    </xf>
    <xf numFmtId="0" fontId="13" fillId="13" borderId="1" xfId="28" applyFont="1" applyFill="1" applyBorder="1" applyAlignment="1">
      <alignment horizontal="left" vertical="center" wrapText="1"/>
    </xf>
    <xf numFmtId="0" fontId="13" fillId="8" borderId="1" xfId="28" applyFont="1" applyFill="1" applyBorder="1" applyAlignment="1">
      <alignment horizontal="left" vertical="center" wrapText="1"/>
    </xf>
    <xf numFmtId="0" fontId="13" fillId="6" borderId="1" xfId="28" applyFont="1" applyFill="1" applyBorder="1" applyAlignment="1">
      <alignment horizontal="left" vertical="center" wrapText="1"/>
    </xf>
    <xf numFmtId="0" fontId="10" fillId="0" borderId="0" xfId="0" applyFont="1" applyAlignment="1">
      <alignment horizontal="left" vertical="center"/>
    </xf>
    <xf numFmtId="0" fontId="8" fillId="0" borderId="0" xfId="0" applyFont="1" applyAlignment="1">
      <alignment horizontal="left" vertical="center"/>
    </xf>
    <xf numFmtId="0" fontId="0" fillId="0" borderId="0" xfId="0"/>
    <xf numFmtId="0" fontId="24" fillId="14" borderId="1" xfId="0" applyFont="1" applyFill="1" applyBorder="1" applyAlignment="1">
      <alignment horizontal="center" vertical="center" wrapText="1"/>
    </xf>
    <xf numFmtId="0" fontId="6" fillId="0" borderId="0" xfId="0" applyFont="1"/>
    <xf numFmtId="0" fontId="25" fillId="14" borderId="1" xfId="0" applyFont="1" applyFill="1" applyBorder="1" applyAlignment="1">
      <alignment horizontal="center" vertical="center" wrapText="1"/>
    </xf>
    <xf numFmtId="0" fontId="6" fillId="0" borderId="1" xfId="0" applyFont="1" applyBorder="1"/>
    <xf numFmtId="0" fontId="7" fillId="0" borderId="0" xfId="0" applyFont="1" applyAlignment="1">
      <alignment horizontal="right" vertical="center"/>
    </xf>
    <xf numFmtId="0" fontId="8" fillId="0" borderId="0" xfId="0" applyFont="1" applyAlignment="1">
      <alignment horizontal="right" vertical="center"/>
    </xf>
    <xf numFmtId="0" fontId="9" fillId="0" borderId="0" xfId="44" applyFont="1" applyFill="1" applyBorder="1" applyAlignment="1">
      <alignment horizontal="left" vertical="center"/>
    </xf>
    <xf numFmtId="0" fontId="8" fillId="7" borderId="0" xfId="0" applyFont="1" applyFill="1" applyAlignment="1">
      <alignment wrapText="1"/>
    </xf>
    <xf numFmtId="0" fontId="7" fillId="0" borderId="0" xfId="0" applyFont="1" applyAlignment="1">
      <alignment horizontal="center" vertical="center"/>
    </xf>
    <xf numFmtId="0" fontId="8" fillId="0" borderId="0" xfId="0" applyFont="1" applyAlignment="1">
      <alignment horizontal="center" vertical="center"/>
    </xf>
    <xf numFmtId="0" fontId="0" fillId="4" borderId="1" xfId="0" applyFont="1" applyFill="1" applyBorder="1" applyAlignment="1">
      <alignment horizontal="center" vertical="center" wrapText="1"/>
    </xf>
    <xf numFmtId="169" fontId="8" fillId="0" borderId="1" xfId="0" applyNumberFormat="1" applyFont="1" applyFill="1" applyBorder="1" applyAlignment="1">
      <alignment horizontal="right" vertical="center"/>
    </xf>
    <xf numFmtId="0" fontId="8" fillId="0" borderId="12" xfId="0" applyFont="1" applyBorder="1"/>
    <xf numFmtId="0" fontId="8" fillId="0" borderId="6" xfId="0" applyFont="1" applyBorder="1"/>
    <xf numFmtId="0" fontId="26" fillId="0" borderId="1" xfId="0" applyFont="1" applyBorder="1" applyAlignment="1">
      <alignment horizontal="center" vertical="center"/>
    </xf>
    <xf numFmtId="173" fontId="8" fillId="0" borderId="1" xfId="0" applyNumberFormat="1" applyFont="1" applyBorder="1" applyAlignment="1">
      <alignment horizontal="center" vertical="center"/>
    </xf>
    <xf numFmtId="0" fontId="26" fillId="0" borderId="1" xfId="0" applyFont="1" applyBorder="1" applyAlignment="1">
      <alignment vertical="center"/>
    </xf>
    <xf numFmtId="0" fontId="17" fillId="0" borderId="1" xfId="28" applyFont="1" applyFill="1" applyBorder="1" applyAlignment="1">
      <alignment horizontal="left" vertical="center" wrapText="1"/>
    </xf>
    <xf numFmtId="0" fontId="27" fillId="4"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7" fillId="0" borderId="1" xfId="0" applyNumberFormat="1" applyFont="1" applyFill="1" applyBorder="1" applyAlignment="1">
      <alignment horizontal="center" vertical="top" wrapText="1"/>
    </xf>
    <xf numFmtId="0" fontId="17" fillId="0" borderId="1" xfId="0" applyFont="1" applyFill="1" applyBorder="1" applyAlignment="1">
      <alignment horizontal="center" vertical="top" wrapText="1"/>
    </xf>
    <xf numFmtId="0" fontId="17" fillId="7" borderId="1" xfId="0" applyFont="1" applyFill="1" applyBorder="1" applyAlignment="1">
      <alignment horizontal="center" vertical="top" wrapText="1"/>
    </xf>
    <xf numFmtId="0" fontId="0" fillId="0" borderId="0" xfId="0" applyAlignment="1">
      <alignment horizontal="center"/>
    </xf>
    <xf numFmtId="165" fontId="8" fillId="4" borderId="1" xfId="49" applyFont="1" applyFill="1" applyBorder="1" applyAlignment="1">
      <alignment horizontal="right" vertical="center"/>
    </xf>
    <xf numFmtId="175" fontId="21" fillId="4" borderId="1" xfId="0" applyNumberFormat="1" applyFont="1" applyFill="1" applyBorder="1" applyAlignment="1">
      <alignment horizontal="right" vertical="top" wrapText="1"/>
    </xf>
    <xf numFmtId="0" fontId="28" fillId="0" borderId="0" xfId="0" applyFont="1" applyAlignment="1">
      <alignment horizontal="center"/>
    </xf>
    <xf numFmtId="0" fontId="0" fillId="0" borderId="1" xfId="0" applyFont="1" applyBorder="1" applyAlignment="1">
      <alignment horizontal="center" vertical="center" wrapText="1"/>
    </xf>
    <xf numFmtId="165" fontId="8" fillId="4" borderId="1" xfId="49" applyFont="1" applyFill="1" applyBorder="1" applyAlignment="1">
      <alignment horizontal="right" vertical="center"/>
    </xf>
    <xf numFmtId="0" fontId="1" fillId="0" borderId="0" xfId="0" applyFont="1" applyAlignment="1">
      <alignment horizontal="left" vertical="center"/>
    </xf>
    <xf numFmtId="0" fontId="13" fillId="4" borderId="1" xfId="0" applyFont="1" applyFill="1" applyBorder="1" applyAlignment="1">
      <alignment vertical="center" wrapText="1"/>
    </xf>
    <xf numFmtId="169" fontId="8" fillId="0" borderId="1" xfId="0" applyNumberFormat="1" applyFont="1" applyFill="1" applyBorder="1" applyAlignment="1">
      <alignment horizontal="right" vertical="center"/>
    </xf>
    <xf numFmtId="0" fontId="0" fillId="4" borderId="1" xfId="0" applyFont="1" applyFill="1" applyBorder="1" applyAlignment="1">
      <alignment horizontal="center" vertical="center" wrapText="1"/>
    </xf>
    <xf numFmtId="0" fontId="1" fillId="0" borderId="0" xfId="0" applyFont="1" applyAlignment="1">
      <alignment horizontal="left" vertical="center"/>
    </xf>
    <xf numFmtId="0" fontId="7" fillId="0" borderId="0" xfId="0" applyFont="1" applyAlignment="1">
      <alignment horizontal="left" vertical="center"/>
    </xf>
    <xf numFmtId="0" fontId="0" fillId="0" borderId="1" xfId="0" applyFont="1" applyBorder="1" applyAlignment="1">
      <alignment horizontal="center" vertical="center" wrapText="1"/>
    </xf>
    <xf numFmtId="0" fontId="0" fillId="4" borderId="2" xfId="0" applyFont="1" applyFill="1" applyBorder="1" applyAlignment="1">
      <alignment horizontal="center" vertical="center" wrapText="1"/>
    </xf>
    <xf numFmtId="172" fontId="8" fillId="4" borderId="1" xfId="49" applyNumberFormat="1" applyFont="1" applyFill="1" applyBorder="1" applyAlignment="1">
      <alignment horizontal="right" vertical="center"/>
    </xf>
    <xf numFmtId="0" fontId="2" fillId="0" borderId="0" xfId="0" applyFont="1"/>
    <xf numFmtId="0" fontId="2" fillId="0" borderId="0" xfId="0" applyFont="1" applyAlignment="1">
      <alignment horizont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vertical="center"/>
    </xf>
    <xf numFmtId="0" fontId="2" fillId="4" borderId="1" xfId="0" applyFont="1" applyFill="1" applyBorder="1" applyAlignment="1">
      <alignment horizontal="center" vertical="center"/>
    </xf>
    <xf numFmtId="0" fontId="2" fillId="0" borderId="0" xfId="0" applyFont="1" applyFill="1"/>
    <xf numFmtId="0" fontId="2" fillId="4" borderId="1" xfId="0" applyFont="1" applyFill="1" applyBorder="1" applyAlignment="1">
      <alignment horizontal="right" vertical="center"/>
    </xf>
    <xf numFmtId="165" fontId="2" fillId="4" borderId="1" xfId="49" applyFont="1" applyFill="1" applyBorder="1" applyAlignment="1">
      <alignment horizontal="right" vertical="center"/>
    </xf>
    <xf numFmtId="0" fontId="2" fillId="5" borderId="0" xfId="0" applyFont="1" applyFill="1"/>
    <xf numFmtId="0" fontId="2" fillId="7" borderId="0" xfId="0" applyFont="1" applyFill="1"/>
    <xf numFmtId="0" fontId="2" fillId="7" borderId="0" xfId="0" applyFont="1" applyFill="1" applyAlignment="1">
      <alignment wrapText="1"/>
    </xf>
    <xf numFmtId="0" fontId="2" fillId="0" borderId="6" xfId="0" applyFont="1" applyBorder="1"/>
    <xf numFmtId="0" fontId="2" fillId="0" borderId="12" xfId="0" applyFont="1" applyBorder="1"/>
    <xf numFmtId="0" fontId="2" fillId="0" borderId="7" xfId="0" applyFont="1" applyBorder="1" applyAlignment="1">
      <alignment horizontal="center" vertical="center" wrapText="1"/>
    </xf>
    <xf numFmtId="165" fontId="2" fillId="0" borderId="7" xfId="49"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horizontal="left" vertical="center" wrapText="1"/>
    </xf>
    <xf numFmtId="0" fontId="2" fillId="0" borderId="7" xfId="0" applyFont="1" applyBorder="1" applyAlignment="1">
      <alignment horizontal="right" vertical="top" wrapText="1"/>
    </xf>
    <xf numFmtId="165" fontId="2" fillId="0" borderId="1" xfId="49" applyFont="1" applyBorder="1" applyAlignment="1">
      <alignment horizontal="center" vertical="center"/>
    </xf>
    <xf numFmtId="173" fontId="2" fillId="0" borderId="1" xfId="0" applyNumberFormat="1" applyFont="1" applyBorder="1" applyAlignment="1">
      <alignment horizontal="center" vertical="center"/>
    </xf>
    <xf numFmtId="0" fontId="2" fillId="0" borderId="1" xfId="0" applyFont="1" applyBorder="1" applyAlignment="1">
      <alignment horizontal="center" vertical="center"/>
    </xf>
    <xf numFmtId="165" fontId="2" fillId="4" borderId="1" xfId="49" applyFont="1" applyFill="1" applyBorder="1" applyAlignment="1">
      <alignment vertical="center"/>
    </xf>
    <xf numFmtId="0" fontId="1" fillId="0" borderId="0" xfId="0" applyFont="1" applyAlignment="1">
      <alignment horizontal="right" vertical="center"/>
    </xf>
    <xf numFmtId="0" fontId="1" fillId="0" borderId="0" xfId="0" applyFont="1" applyAlignment="1">
      <alignment vertical="center"/>
    </xf>
    <xf numFmtId="0" fontId="1" fillId="0" borderId="0" xfId="0" applyFont="1" applyAlignment="1">
      <alignment horizontal="center" vertical="center"/>
    </xf>
    <xf numFmtId="0" fontId="4" fillId="0" borderId="30" xfId="0" applyFont="1" applyBorder="1" applyAlignment="1">
      <alignment horizontal="left"/>
    </xf>
    <xf numFmtId="0" fontId="4" fillId="0" borderId="24" xfId="0" applyFont="1" applyBorder="1" applyAlignment="1">
      <alignment horizontal="left"/>
    </xf>
    <xf numFmtId="0" fontId="4" fillId="0" borderId="12" xfId="0" applyFont="1" applyBorder="1" applyAlignment="1">
      <alignment horizontal="left"/>
    </xf>
    <xf numFmtId="3" fontId="8" fillId="4" borderId="1" xfId="49" applyNumberFormat="1" applyFont="1" applyFill="1" applyBorder="1" applyAlignment="1">
      <alignment horizontal="right" vertical="center"/>
    </xf>
    <xf numFmtId="0" fontId="0" fillId="4" borderId="1" xfId="0" applyFont="1" applyFill="1" applyBorder="1" applyAlignment="1">
      <alignment horizontal="center" vertical="center"/>
    </xf>
    <xf numFmtId="169" fontId="2" fillId="0" borderId="2" xfId="0" applyNumberFormat="1" applyFont="1" applyFill="1" applyBorder="1" applyAlignment="1">
      <alignment horizontal="right" vertical="center"/>
    </xf>
    <xf numFmtId="165" fontId="0" fillId="4" borderId="1" xfId="49" applyFont="1" applyFill="1" applyBorder="1" applyAlignment="1">
      <alignment horizontal="right" vertical="center"/>
    </xf>
    <xf numFmtId="172" fontId="2" fillId="4" borderId="1" xfId="49" applyNumberFormat="1" applyFont="1" applyFill="1" applyBorder="1" applyAlignment="1">
      <alignment horizontal="right" vertical="center"/>
    </xf>
    <xf numFmtId="0" fontId="0" fillId="0" borderId="7" xfId="0" applyFont="1" applyBorder="1" applyAlignment="1">
      <alignment horizontal="center" vertical="center" wrapText="1"/>
    </xf>
    <xf numFmtId="173" fontId="2" fillId="0" borderId="7" xfId="0" applyNumberFormat="1" applyFont="1" applyBorder="1" applyAlignment="1">
      <alignment horizontal="center" vertical="center"/>
    </xf>
    <xf numFmtId="169" fontId="1" fillId="0" borderId="7" xfId="49" applyNumberFormat="1" applyFont="1" applyBorder="1" applyAlignment="1">
      <alignment horizontal="center" vertical="center"/>
    </xf>
    <xf numFmtId="0" fontId="0" fillId="0" borderId="24" xfId="0" applyFont="1" applyBorder="1" applyAlignment="1">
      <alignment horizontal="center" vertical="center" wrapText="1"/>
    </xf>
    <xf numFmtId="0" fontId="0" fillId="0" borderId="25" xfId="0" applyFont="1" applyBorder="1" applyAlignment="1">
      <alignment horizontal="center" vertical="center" wrapText="1"/>
    </xf>
    <xf numFmtId="0" fontId="2" fillId="0" borderId="12" xfId="0" applyFont="1" applyBorder="1" applyAlignment="1">
      <alignment horizontal="center" vertical="center"/>
    </xf>
    <xf numFmtId="0" fontId="0" fillId="0" borderId="12" xfId="0" applyFont="1" applyBorder="1" applyAlignment="1">
      <alignment horizontal="center" vertical="center" wrapText="1"/>
    </xf>
    <xf numFmtId="165" fontId="2" fillId="0" borderId="12" xfId="49" applyFont="1" applyBorder="1" applyAlignment="1">
      <alignment horizontal="center" vertical="center"/>
    </xf>
    <xf numFmtId="173" fontId="2" fillId="0" borderId="12" xfId="0" applyNumberFormat="1" applyFont="1" applyBorder="1" applyAlignment="1">
      <alignment horizontal="center" vertical="center"/>
    </xf>
    <xf numFmtId="169" fontId="1" fillId="0" borderId="12" xfId="49" applyNumberFormat="1" applyFont="1" applyBorder="1" applyAlignment="1">
      <alignment horizontal="center" vertical="center"/>
    </xf>
    <xf numFmtId="0" fontId="2" fillId="0" borderId="1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6" xfId="0" applyFont="1" applyBorder="1" applyAlignment="1">
      <alignment horizontal="center" vertical="center" wrapText="1"/>
    </xf>
    <xf numFmtId="172" fontId="0" fillId="4" borderId="1" xfId="49" applyNumberFormat="1" applyFont="1" applyFill="1" applyBorder="1" applyAlignment="1">
      <alignment horizontal="right" vertical="center"/>
    </xf>
    <xf numFmtId="0" fontId="29" fillId="0" borderId="0" xfId="0" applyFont="1" applyAlignment="1"/>
    <xf numFmtId="0" fontId="29" fillId="0" borderId="0" xfId="0" applyFont="1" applyBorder="1" applyAlignment="1"/>
    <xf numFmtId="0" fontId="29" fillId="0" borderId="0" xfId="0" applyFont="1" applyBorder="1" applyAlignment="1">
      <alignment horizontal="center"/>
    </xf>
    <xf numFmtId="0" fontId="29" fillId="0" borderId="0" xfId="0" applyFont="1" applyBorder="1" applyAlignment="1">
      <alignment horizontal="center" vertical="center"/>
    </xf>
    <xf numFmtId="0" fontId="29" fillId="0" borderId="1" xfId="0" applyFont="1" applyBorder="1" applyAlignment="1"/>
    <xf numFmtId="0" fontId="29" fillId="0" borderId="13" xfId="0" applyFont="1" applyBorder="1" applyAlignment="1"/>
    <xf numFmtId="0" fontId="29" fillId="0" borderId="1" xfId="0" applyFont="1" applyBorder="1" applyAlignment="1">
      <alignment horizontal="center"/>
    </xf>
    <xf numFmtId="4" fontId="30" fillId="4" borderId="13" xfId="0" applyNumberFormat="1" applyFont="1" applyFill="1" applyBorder="1" applyAlignment="1">
      <alignment horizontal="right"/>
    </xf>
    <xf numFmtId="4" fontId="30" fillId="4" borderId="1" xfId="0" applyNumberFormat="1" applyFont="1" applyFill="1" applyBorder="1" applyAlignment="1">
      <alignment horizontal="right"/>
    </xf>
    <xf numFmtId="0" fontId="29" fillId="0" borderId="22" xfId="0" applyFont="1" applyBorder="1" applyAlignment="1"/>
    <xf numFmtId="0" fontId="29" fillId="0" borderId="1" xfId="0" applyFont="1" applyBorder="1" applyAlignment="1">
      <alignment vertical="top"/>
    </xf>
    <xf numFmtId="3" fontId="29" fillId="0" borderId="1" xfId="0" applyNumberFormat="1" applyFont="1" applyBorder="1" applyAlignment="1"/>
    <xf numFmtId="4" fontId="33" fillId="0" borderId="20" xfId="0" applyNumberFormat="1" applyFont="1" applyFill="1" applyBorder="1" applyAlignment="1">
      <alignment horizontal="right" vertical="center"/>
    </xf>
    <xf numFmtId="3" fontId="33" fillId="0" borderId="20" xfId="0" applyNumberFormat="1" applyFont="1" applyFill="1" applyBorder="1" applyAlignment="1">
      <alignment horizontal="center" vertical="center"/>
    </xf>
    <xf numFmtId="3" fontId="33" fillId="0" borderId="20" xfId="0" applyNumberFormat="1" applyFont="1" applyFill="1" applyBorder="1" applyAlignment="1">
      <alignment vertical="center"/>
    </xf>
    <xf numFmtId="0" fontId="34" fillId="0" borderId="1" xfId="0" applyFont="1" applyBorder="1" applyAlignment="1">
      <alignment horizontal="center" wrapText="1"/>
    </xf>
    <xf numFmtId="0" fontId="29" fillId="0" borderId="1" xfId="0" applyFont="1" applyBorder="1" applyAlignment="1">
      <alignment vertical="center"/>
    </xf>
    <xf numFmtId="3" fontId="33" fillId="0" borderId="53" xfId="0" applyNumberFormat="1" applyFont="1" applyFill="1" applyBorder="1" applyAlignment="1">
      <alignment horizontal="center" vertical="center"/>
    </xf>
    <xf numFmtId="3" fontId="33" fillId="0" borderId="20" xfId="0" applyNumberFormat="1" applyFont="1" applyFill="1" applyBorder="1" applyAlignment="1">
      <alignment horizontal="right" vertical="center"/>
    </xf>
    <xf numFmtId="3" fontId="33" fillId="0" borderId="41" xfId="0" applyNumberFormat="1" applyFont="1" applyFill="1" applyBorder="1" applyAlignment="1">
      <alignment vertical="center"/>
    </xf>
    <xf numFmtId="0" fontId="36" fillId="0" borderId="53" xfId="0" applyFont="1" applyBorder="1" applyAlignment="1">
      <alignment horizontal="center"/>
    </xf>
    <xf numFmtId="0" fontId="36" fillId="0" borderId="20" xfId="0" applyFont="1" applyBorder="1" applyAlignment="1">
      <alignment horizontal="center"/>
    </xf>
    <xf numFmtId="0" fontId="37" fillId="0" borderId="55" xfId="0" applyFont="1" applyBorder="1" applyAlignment="1"/>
    <xf numFmtId="4" fontId="33" fillId="0" borderId="66" xfId="0" applyNumberFormat="1" applyFont="1" applyFill="1" applyBorder="1" applyAlignment="1">
      <alignment horizontal="right" vertical="center"/>
    </xf>
    <xf numFmtId="3" fontId="33" fillId="0" borderId="66" xfId="0" applyNumberFormat="1" applyFont="1" applyFill="1" applyBorder="1" applyAlignment="1">
      <alignment horizontal="center" vertical="center"/>
    </xf>
    <xf numFmtId="3" fontId="33" fillId="4" borderId="66" xfId="0" applyNumberFormat="1" applyFont="1" applyFill="1" applyBorder="1" applyAlignment="1">
      <alignment horizontal="center" vertical="center"/>
    </xf>
    <xf numFmtId="3" fontId="33" fillId="0" borderId="66" xfId="0" applyNumberFormat="1" applyFont="1" applyBorder="1" applyAlignment="1">
      <alignment horizontal="center" vertical="center"/>
    </xf>
    <xf numFmtId="3" fontId="33" fillId="0" borderId="66" xfId="0" applyNumberFormat="1" applyFont="1" applyBorder="1" applyAlignment="1">
      <alignment horizontal="left" vertical="center"/>
    </xf>
    <xf numFmtId="0" fontId="38" fillId="0" borderId="1" xfId="0" applyFont="1" applyBorder="1" applyAlignment="1">
      <alignment horizontal="justify" vertical="center"/>
    </xf>
    <xf numFmtId="0" fontId="34" fillId="0" borderId="0" xfId="0" applyFont="1" applyAlignment="1"/>
    <xf numFmtId="3" fontId="39" fillId="0" borderId="53" xfId="0" applyNumberFormat="1" applyFont="1" applyFill="1" applyBorder="1" applyAlignment="1">
      <alignment horizontal="center" vertical="center"/>
    </xf>
    <xf numFmtId="3" fontId="39" fillId="0" borderId="20" xfId="0" applyNumberFormat="1" applyFont="1" applyFill="1" applyBorder="1" applyAlignment="1">
      <alignment horizontal="center" vertical="center"/>
    </xf>
    <xf numFmtId="3" fontId="39" fillId="0" borderId="20" xfId="0" applyNumberFormat="1" applyFont="1" applyFill="1" applyBorder="1" applyAlignment="1">
      <alignment horizontal="right" vertical="center"/>
    </xf>
    <xf numFmtId="4" fontId="40" fillId="4" borderId="71" xfId="0" applyNumberFormat="1" applyFont="1" applyFill="1" applyBorder="1" applyAlignment="1">
      <alignment horizontal="right"/>
    </xf>
    <xf numFmtId="0" fontId="34" fillId="0" borderId="71" xfId="0" applyFont="1" applyBorder="1" applyAlignment="1">
      <alignment horizontal="center"/>
    </xf>
    <xf numFmtId="0" fontId="34" fillId="0" borderId="71" xfId="0" applyFont="1" applyBorder="1" applyAlignment="1">
      <alignment horizontal="left" vertical="center"/>
    </xf>
    <xf numFmtId="3" fontId="39" fillId="4" borderId="20" xfId="0" applyNumberFormat="1" applyFont="1" applyFill="1" applyBorder="1" applyAlignment="1">
      <alignment horizontal="right" vertical="center"/>
    </xf>
    <xf numFmtId="4" fontId="40" fillId="4" borderId="1" xfId="0" applyNumberFormat="1" applyFont="1" applyFill="1" applyBorder="1" applyAlignment="1">
      <alignment horizontal="right"/>
    </xf>
    <xf numFmtId="0" fontId="34" fillId="0" borderId="1" xfId="0" applyFont="1" applyBorder="1" applyAlignment="1">
      <alignment horizontal="center"/>
    </xf>
    <xf numFmtId="0" fontId="34" fillId="0" borderId="1" xfId="0" applyFont="1" applyBorder="1" applyAlignment="1">
      <alignment horizontal="left"/>
    </xf>
    <xf numFmtId="0" fontId="34" fillId="4" borderId="0" xfId="0" applyFont="1" applyFill="1" applyAlignment="1"/>
    <xf numFmtId="0" fontId="40" fillId="4" borderId="1" xfId="0" applyFont="1" applyFill="1" applyBorder="1" applyAlignment="1">
      <alignment horizontal="center" vertical="center"/>
    </xf>
    <xf numFmtId="0" fontId="40" fillId="4" borderId="1" xfId="0" applyFont="1" applyFill="1" applyBorder="1" applyAlignment="1">
      <alignment horizontal="left" vertical="center"/>
    </xf>
    <xf numFmtId="0" fontId="40" fillId="4" borderId="1" xfId="0" applyFont="1" applyFill="1" applyBorder="1" applyAlignment="1">
      <alignment horizontal="left"/>
    </xf>
    <xf numFmtId="4" fontId="34" fillId="0" borderId="1" xfId="0" applyNumberFormat="1" applyFont="1" applyBorder="1" applyAlignment="1"/>
    <xf numFmtId="3" fontId="39" fillId="4" borderId="20" xfId="0" applyNumberFormat="1" applyFont="1" applyFill="1" applyBorder="1" applyAlignment="1">
      <alignment horizontal="center" vertical="center"/>
    </xf>
    <xf numFmtId="0" fontId="29" fillId="0" borderId="0" xfId="0" applyFont="1" applyAlignment="1">
      <alignment horizontal="center" vertical="center" wrapText="1"/>
    </xf>
    <xf numFmtId="0" fontId="35" fillId="0" borderId="78" xfId="0" applyFont="1" applyBorder="1" applyAlignment="1">
      <alignment horizontal="center" vertical="center" wrapText="1"/>
    </xf>
    <xf numFmtId="3" fontId="33" fillId="0" borderId="1" xfId="0" applyNumberFormat="1" applyFont="1" applyFill="1" applyBorder="1" applyAlignment="1">
      <alignment horizontal="center" vertical="center"/>
    </xf>
    <xf numFmtId="3" fontId="33" fillId="0" borderId="1" xfId="0" applyNumberFormat="1" applyFont="1" applyFill="1" applyBorder="1" applyAlignment="1">
      <alignment horizontal="right" vertical="center"/>
    </xf>
    <xf numFmtId="3" fontId="33" fillId="0" borderId="2" xfId="0" applyNumberFormat="1" applyFont="1" applyFill="1" applyBorder="1" applyAlignment="1">
      <alignment horizontal="right" vertical="center"/>
    </xf>
    <xf numFmtId="0" fontId="29" fillId="0" borderId="2" xfId="0" applyFont="1" applyBorder="1" applyAlignment="1"/>
    <xf numFmtId="0" fontId="29" fillId="0" borderId="0" xfId="0" applyFont="1" applyAlignment="1">
      <alignment horizontal="center"/>
    </xf>
    <xf numFmtId="3" fontId="33" fillId="0" borderId="1" xfId="0" applyNumberFormat="1" applyFont="1" applyFill="1" applyBorder="1" applyAlignment="1">
      <alignment horizontal="right"/>
    </xf>
    <xf numFmtId="3" fontId="29" fillId="0" borderId="21" xfId="0" applyNumberFormat="1" applyFont="1" applyBorder="1" applyAlignment="1">
      <alignment horizontal="center"/>
    </xf>
    <xf numFmtId="0" fontId="30" fillId="4" borderId="1" xfId="0" applyFont="1" applyFill="1" applyBorder="1" applyAlignment="1">
      <alignment horizontal="left" vertical="center" wrapText="1"/>
    </xf>
    <xf numFmtId="3" fontId="29" fillId="0" borderId="1" xfId="0" applyNumberFormat="1" applyFont="1" applyBorder="1" applyAlignment="1">
      <alignment horizontal="center"/>
    </xf>
    <xf numFmtId="0" fontId="30" fillId="4" borderId="1" xfId="0" applyFont="1" applyFill="1" applyBorder="1" applyAlignment="1">
      <alignment horizontal="left" vertical="center"/>
    </xf>
    <xf numFmtId="3" fontId="33" fillId="0" borderId="51" xfId="0" applyNumberFormat="1" applyFont="1" applyFill="1" applyBorder="1" applyAlignment="1">
      <alignment horizontal="center" vertical="center"/>
    </xf>
    <xf numFmtId="3" fontId="33" fillId="0" borderId="34" xfId="0" applyNumberFormat="1" applyFont="1" applyFill="1" applyBorder="1" applyAlignment="1">
      <alignment horizontal="center" vertical="center"/>
    </xf>
    <xf numFmtId="4" fontId="33" fillId="0" borderId="34" xfId="0" applyNumberFormat="1" applyFont="1" applyFill="1" applyBorder="1" applyAlignment="1">
      <alignment horizontal="right" vertical="center"/>
    </xf>
    <xf numFmtId="0" fontId="30" fillId="4" borderId="26" xfId="0" applyFont="1" applyFill="1" applyBorder="1" applyAlignment="1">
      <alignment horizontal="left" vertical="center" wrapText="1"/>
    </xf>
    <xf numFmtId="3" fontId="33" fillId="0" borderId="85" xfId="0" applyNumberFormat="1" applyFont="1" applyFill="1" applyBorder="1" applyAlignment="1">
      <alignment horizontal="center" vertical="center"/>
    </xf>
    <xf numFmtId="4" fontId="35" fillId="0" borderId="86" xfId="0" applyNumberFormat="1" applyFont="1" applyFill="1" applyBorder="1" applyAlignment="1">
      <alignment vertical="center"/>
    </xf>
    <xf numFmtId="0" fontId="28" fillId="0" borderId="0" xfId="0" applyFont="1" applyAlignment="1"/>
    <xf numFmtId="0" fontId="30" fillId="0" borderId="1" xfId="0" applyFont="1" applyBorder="1" applyAlignment="1">
      <alignment horizontal="center" vertical="center" wrapText="1"/>
    </xf>
    <xf numFmtId="0" fontId="30" fillId="0" borderId="88" xfId="0" applyFont="1" applyBorder="1" applyAlignment="1">
      <alignment horizontal="center" vertical="center" wrapText="1"/>
    </xf>
    <xf numFmtId="0" fontId="35" fillId="0" borderId="0" xfId="0" applyFont="1" applyAlignment="1">
      <alignment vertical="center"/>
    </xf>
    <xf numFmtId="0" fontId="36" fillId="0" borderId="0" xfId="0" applyFont="1" applyAlignment="1">
      <alignment vertical="center"/>
    </xf>
    <xf numFmtId="0" fontId="36" fillId="0" borderId="0" xfId="0" applyFont="1" applyAlignment="1">
      <alignment horizontal="left" vertical="center"/>
    </xf>
    <xf numFmtId="0" fontId="35" fillId="0" borderId="0" xfId="0" applyFont="1" applyAlignment="1"/>
    <xf numFmtId="0" fontId="36" fillId="0" borderId="0" xfId="0" applyFont="1" applyAlignment="1"/>
    <xf numFmtId="0" fontId="31" fillId="0" borderId="0" xfId="0" applyFont="1" applyAlignment="1"/>
    <xf numFmtId="0" fontId="31" fillId="0" borderId="0" xfId="44" applyFont="1" applyFill="1" applyBorder="1" applyAlignment="1">
      <alignment vertical="center"/>
    </xf>
    <xf numFmtId="0" fontId="0" fillId="0" borderId="1" xfId="0" applyFill="1" applyBorder="1"/>
    <xf numFmtId="4" fontId="0" fillId="0" borderId="1" xfId="0" applyNumberFormat="1" applyBorder="1"/>
    <xf numFmtId="0" fontId="0" fillId="0" borderId="1" xfId="0" applyBorder="1" applyAlignment="1">
      <alignment horizontal="center" vertical="center"/>
    </xf>
    <xf numFmtId="0" fontId="0" fillId="0" borderId="22" xfId="0" applyBorder="1"/>
    <xf numFmtId="0" fontId="4" fillId="0" borderId="0" xfId="0" applyFont="1" applyAlignment="1">
      <alignment horizontal="left"/>
    </xf>
    <xf numFmtId="0" fontId="4" fillId="0" borderId="12" xfId="0" applyFont="1" applyBorder="1" applyAlignment="1">
      <alignment horizontal="left"/>
    </xf>
    <xf numFmtId="0" fontId="44" fillId="0" borderId="88" xfId="0" applyFont="1" applyBorder="1" applyAlignment="1">
      <alignment horizontal="center" vertical="center" wrapText="1"/>
    </xf>
    <xf numFmtId="4" fontId="29" fillId="0" borderId="1" xfId="0" applyNumberFormat="1" applyFont="1" applyBorder="1" applyAlignment="1"/>
    <xf numFmtId="169" fontId="8" fillId="0" borderId="26" xfId="0" applyNumberFormat="1" applyFont="1" applyFill="1" applyBorder="1" applyAlignment="1">
      <alignment horizontal="center" vertical="center"/>
    </xf>
    <xf numFmtId="169" fontId="8" fillId="0" borderId="2" xfId="0" applyNumberFormat="1" applyFont="1" applyFill="1" applyBorder="1" applyAlignment="1">
      <alignment horizontal="center" vertical="center"/>
    </xf>
    <xf numFmtId="0" fontId="13" fillId="16" borderId="1" xfId="28" applyFont="1" applyFill="1" applyBorder="1" applyAlignment="1">
      <alignment horizontal="left" vertical="center" wrapText="1"/>
    </xf>
    <xf numFmtId="0" fontId="8" fillId="15" borderId="1" xfId="0" applyFont="1" applyFill="1" applyBorder="1" applyAlignment="1">
      <alignment horizontal="center" vertical="center"/>
    </xf>
    <xf numFmtId="0" fontId="1" fillId="0" borderId="1" xfId="0" applyFont="1" applyBorder="1" applyAlignment="1">
      <alignment horizontal="center" vertical="center" wrapText="1"/>
    </xf>
    <xf numFmtId="0" fontId="46" fillId="0" borderId="1" xfId="0" applyFont="1" applyBorder="1"/>
    <xf numFmtId="0" fontId="46" fillId="0" borderId="1" xfId="0" applyFont="1" applyBorder="1" applyAlignment="1">
      <alignment horizontal="center" vertical="center"/>
    </xf>
    <xf numFmtId="4" fontId="46" fillId="0" borderId="1" xfId="0" applyNumberFormat="1" applyFont="1" applyBorder="1"/>
    <xf numFmtId="0" fontId="8" fillId="4" borderId="1" xfId="0" applyNumberFormat="1" applyFont="1" applyFill="1" applyBorder="1" applyAlignment="1">
      <alignment horizontal="right" vertical="center"/>
    </xf>
    <xf numFmtId="0" fontId="4" fillId="0" borderId="1" xfId="0" applyFont="1" applyBorder="1" applyAlignment="1">
      <alignment horizontal="left"/>
    </xf>
    <xf numFmtId="0" fontId="8" fillId="0" borderId="22" xfId="0" applyFont="1" applyBorder="1"/>
    <xf numFmtId="169" fontId="1" fillId="0" borderId="1" xfId="49" applyNumberFormat="1" applyFont="1" applyBorder="1" applyAlignment="1">
      <alignment vertical="center"/>
    </xf>
    <xf numFmtId="0" fontId="0" fillId="0" borderId="1" xfId="0" applyFont="1" applyBorder="1" applyAlignment="1">
      <alignment vertical="center" wrapText="1"/>
    </xf>
    <xf numFmtId="0" fontId="8" fillId="0" borderId="1" xfId="0" applyFont="1" applyBorder="1" applyAlignment="1">
      <alignment vertical="center" wrapText="1"/>
    </xf>
    <xf numFmtId="0" fontId="8" fillId="0" borderId="1" xfId="0" applyFont="1" applyBorder="1"/>
    <xf numFmtId="3" fontId="10" fillId="18" borderId="20" xfId="0" applyNumberFormat="1" applyFont="1" applyFill="1" applyBorder="1" applyAlignment="1">
      <alignment horizontal="center" vertical="center" wrapText="1"/>
    </xf>
    <xf numFmtId="3" fontId="10" fillId="17" borderId="1" xfId="0" applyNumberFormat="1" applyFont="1" applyFill="1" applyBorder="1" applyAlignment="1">
      <alignment horizontal="left" vertical="center" wrapText="1"/>
    </xf>
    <xf numFmtId="3" fontId="10" fillId="17" borderId="1" xfId="0" applyNumberFormat="1" applyFont="1" applyFill="1" applyBorder="1" applyAlignment="1">
      <alignment horizontal="center" vertical="center" wrapText="1"/>
    </xf>
    <xf numFmtId="3" fontId="10" fillId="17" borderId="1" xfId="0" applyNumberFormat="1" applyFont="1" applyFill="1" applyBorder="1" applyAlignment="1">
      <alignment horizontal="center" vertical="center" textRotation="90" wrapText="1"/>
    </xf>
    <xf numFmtId="0" fontId="4" fillId="19" borderId="0" xfId="0" applyFont="1" applyFill="1" applyAlignment="1">
      <alignment horizontal="left"/>
    </xf>
    <xf numFmtId="0" fontId="13" fillId="19" borderId="1" xfId="0" applyFont="1" applyFill="1" applyBorder="1" applyAlignment="1">
      <alignment horizontal="center" vertical="top"/>
    </xf>
    <xf numFmtId="0" fontId="4" fillId="19" borderId="90" xfId="0" applyFont="1" applyFill="1" applyBorder="1" applyAlignment="1">
      <alignment horizontal="center" vertical="center"/>
    </xf>
    <xf numFmtId="165" fontId="8" fillId="19" borderId="1" xfId="49" applyFont="1" applyFill="1" applyBorder="1" applyAlignment="1">
      <alignment horizontal="right" vertical="center"/>
    </xf>
    <xf numFmtId="0" fontId="8" fillId="19" borderId="1" xfId="0" applyFont="1" applyFill="1" applyBorder="1" applyAlignment="1">
      <alignment horizontal="right" vertical="center"/>
    </xf>
    <xf numFmtId="0" fontId="8" fillId="19" borderId="1" xfId="0" applyFont="1" applyFill="1" applyBorder="1" applyAlignment="1">
      <alignment horizontal="center" vertical="center"/>
    </xf>
    <xf numFmtId="0" fontId="8" fillId="4" borderId="1" xfId="0" applyFont="1" applyFill="1" applyBorder="1"/>
    <xf numFmtId="0" fontId="8" fillId="4" borderId="1" xfId="0" applyFont="1" applyFill="1" applyBorder="1" applyAlignment="1">
      <alignment horizontal="center"/>
    </xf>
    <xf numFmtId="0" fontId="8" fillId="4" borderId="13" xfId="0" applyFont="1" applyFill="1" applyBorder="1"/>
    <xf numFmtId="169" fontId="8" fillId="4" borderId="1" xfId="0" applyNumberFormat="1" applyFont="1" applyFill="1" applyBorder="1"/>
    <xf numFmtId="0" fontId="13" fillId="20" borderId="1" xfId="28" applyFont="1" applyFill="1" applyBorder="1" applyAlignment="1">
      <alignment horizontal="left" vertical="center" wrapText="1"/>
    </xf>
    <xf numFmtId="0" fontId="8" fillId="2" borderId="1" xfId="0" applyFont="1" applyFill="1" applyBorder="1" applyAlignment="1">
      <alignment horizontal="center" vertical="center"/>
    </xf>
    <xf numFmtId="165" fontId="8" fillId="2" borderId="1" xfId="49" applyFont="1" applyFill="1" applyBorder="1" applyAlignment="1">
      <alignment horizontal="right" vertical="center"/>
    </xf>
    <xf numFmtId="3" fontId="10" fillId="17" borderId="20" xfId="0" applyNumberFormat="1" applyFont="1" applyFill="1" applyBorder="1" applyAlignment="1">
      <alignment horizontal="center" vertical="center" wrapText="1"/>
    </xf>
    <xf numFmtId="3" fontId="47" fillId="17" borderId="1" xfId="0" applyNumberFormat="1" applyFont="1" applyFill="1" applyBorder="1" applyAlignment="1">
      <alignment horizontal="center" vertical="center" wrapText="1"/>
    </xf>
    <xf numFmtId="3" fontId="47" fillId="17" borderId="1" xfId="0" applyNumberFormat="1" applyFont="1" applyFill="1" applyBorder="1" applyAlignment="1">
      <alignment horizontal="center" vertical="center" textRotation="90" wrapText="1"/>
    </xf>
    <xf numFmtId="0" fontId="0" fillId="4" borderId="1" xfId="0" applyFont="1" applyFill="1" applyBorder="1" applyAlignment="1">
      <alignment horizontal="right" vertical="center"/>
    </xf>
    <xf numFmtId="0" fontId="2" fillId="0" borderId="1" xfId="0" applyFont="1" applyBorder="1" applyAlignment="1">
      <alignment horizontal="center"/>
    </xf>
    <xf numFmtId="0" fontId="2" fillId="0" borderId="1" xfId="0" applyFont="1" applyBorder="1"/>
    <xf numFmtId="0" fontId="4" fillId="0" borderId="91" xfId="0" applyFont="1" applyBorder="1" applyAlignment="1">
      <alignment horizontal="left"/>
    </xf>
    <xf numFmtId="0" fontId="2" fillId="0" borderId="91" xfId="0" applyFont="1" applyBorder="1"/>
    <xf numFmtId="0" fontId="0" fillId="4" borderId="26" xfId="0" applyFont="1" applyFill="1" applyBorder="1" applyAlignment="1">
      <alignment horizontal="right" vertical="center"/>
    </xf>
    <xf numFmtId="4" fontId="29" fillId="0" borderId="21" xfId="0" applyNumberFormat="1" applyFont="1" applyBorder="1" applyAlignment="1">
      <alignment horizontal="right"/>
    </xf>
    <xf numFmtId="4" fontId="29" fillId="0" borderId="1" xfId="0" applyNumberFormat="1" applyFont="1" applyBorder="1" applyAlignment="1">
      <alignment horizontal="right"/>
    </xf>
    <xf numFmtId="0" fontId="29" fillId="0" borderId="0" xfId="0" applyFont="1" applyAlignment="1">
      <alignment horizontal="center" vertical="center"/>
    </xf>
    <xf numFmtId="3" fontId="33" fillId="0" borderId="34" xfId="0" applyNumberFormat="1" applyFont="1" applyBorder="1" applyAlignment="1">
      <alignment vertical="top" wrapText="1"/>
    </xf>
    <xf numFmtId="3" fontId="33" fillId="0" borderId="0" xfId="0" applyNumberFormat="1" applyFont="1" applyBorder="1" applyAlignment="1">
      <alignment vertical="top" wrapText="1"/>
    </xf>
    <xf numFmtId="0" fontId="34" fillId="0" borderId="21" xfId="0" applyFont="1" applyBorder="1" applyAlignment="1">
      <alignment horizontal="left"/>
    </xf>
    <xf numFmtId="0" fontId="34" fillId="0" borderId="21" xfId="0" applyFont="1" applyBorder="1" applyAlignment="1">
      <alignment horizontal="center"/>
    </xf>
    <xf numFmtId="4" fontId="40" fillId="4" borderId="21" xfId="0" applyNumberFormat="1" applyFont="1" applyFill="1" applyBorder="1" applyAlignment="1">
      <alignment horizontal="right"/>
    </xf>
    <xf numFmtId="0" fontId="29" fillId="4" borderId="1" xfId="0" applyFont="1" applyFill="1" applyBorder="1" applyAlignment="1"/>
    <xf numFmtId="3" fontId="33" fillId="4" borderId="20" xfId="0" applyNumberFormat="1" applyFont="1" applyFill="1" applyBorder="1" applyAlignment="1">
      <alignment horizontal="center" vertical="center"/>
    </xf>
    <xf numFmtId="4" fontId="29" fillId="4" borderId="1" xfId="0" applyNumberFormat="1" applyFont="1" applyFill="1" applyBorder="1" applyAlignment="1"/>
    <xf numFmtId="3" fontId="39" fillId="4" borderId="53" xfId="0" applyNumberFormat="1" applyFont="1" applyFill="1" applyBorder="1" applyAlignment="1">
      <alignment horizontal="center" vertical="center"/>
    </xf>
    <xf numFmtId="3" fontId="31" fillId="17" borderId="20" xfId="0" applyNumberFormat="1" applyFont="1" applyFill="1" applyBorder="1" applyAlignment="1">
      <alignment horizontal="center" vertical="center"/>
    </xf>
    <xf numFmtId="3" fontId="31" fillId="17" borderId="20" xfId="0" applyNumberFormat="1" applyFont="1" applyFill="1" applyBorder="1" applyAlignment="1">
      <alignment horizontal="center" vertical="center" wrapText="1"/>
    </xf>
    <xf numFmtId="3" fontId="31" fillId="17" borderId="20" xfId="0" applyNumberFormat="1" applyFont="1" applyFill="1" applyBorder="1" applyAlignment="1">
      <alignment horizontal="center" vertical="center" textRotation="90"/>
    </xf>
    <xf numFmtId="3" fontId="31" fillId="17" borderId="53" xfId="0" applyNumberFormat="1" applyFont="1" applyFill="1" applyBorder="1" applyAlignment="1">
      <alignment horizontal="center" vertical="center" textRotation="90"/>
    </xf>
    <xf numFmtId="3" fontId="31" fillId="17" borderId="34" xfId="0" applyNumberFormat="1" applyFont="1" applyFill="1" applyBorder="1" applyAlignment="1">
      <alignment horizontal="center" vertical="center"/>
    </xf>
    <xf numFmtId="3" fontId="31" fillId="17" borderId="34" xfId="0" applyNumberFormat="1" applyFont="1" applyFill="1" applyBorder="1" applyAlignment="1">
      <alignment horizontal="center" vertical="center" textRotation="90"/>
    </xf>
    <xf numFmtId="3" fontId="31" fillId="17" borderId="51" xfId="0" applyNumberFormat="1" applyFont="1" applyFill="1" applyBorder="1" applyAlignment="1">
      <alignment horizontal="center" vertical="center" textRotation="90"/>
    </xf>
    <xf numFmtId="3" fontId="31" fillId="17" borderId="33" xfId="0" applyNumberFormat="1" applyFont="1" applyFill="1" applyBorder="1" applyAlignment="1">
      <alignment horizontal="center" vertical="center"/>
    </xf>
    <xf numFmtId="3" fontId="31" fillId="17" borderId="1" xfId="0" applyNumberFormat="1" applyFont="1" applyFill="1" applyBorder="1" applyAlignment="1">
      <alignment horizontal="center" vertical="center"/>
    </xf>
    <xf numFmtId="3" fontId="31" fillId="17" borderId="35" xfId="0" applyNumberFormat="1" applyFont="1" applyFill="1" applyBorder="1" applyAlignment="1">
      <alignment horizontal="center" vertical="center"/>
    </xf>
    <xf numFmtId="3" fontId="31" fillId="17" borderId="34" xfId="0" applyNumberFormat="1" applyFont="1" applyFill="1" applyBorder="1" applyAlignment="1">
      <alignment horizontal="center" vertical="center" wrapText="1"/>
    </xf>
    <xf numFmtId="0" fontId="0" fillId="4" borderId="1" xfId="0" applyFont="1" applyFill="1" applyBorder="1"/>
    <xf numFmtId="0" fontId="13" fillId="6" borderId="26" xfId="28" applyFont="1" applyFill="1" applyBorder="1" applyAlignment="1">
      <alignment horizontal="left" vertical="center" wrapText="1"/>
    </xf>
    <xf numFmtId="0" fontId="2" fillId="4" borderId="0" xfId="0" applyFont="1" applyFill="1" applyAlignment="1">
      <alignment horizontal="left" vertical="center"/>
    </xf>
    <xf numFmtId="0" fontId="2" fillId="4" borderId="0" xfId="0" applyFont="1" applyFill="1" applyAlignment="1">
      <alignment horizontal="center" vertical="center"/>
    </xf>
    <xf numFmtId="0" fontId="2" fillId="4" borderId="0" xfId="0" applyFont="1" applyFill="1"/>
    <xf numFmtId="0" fontId="4" fillId="4" borderId="30" xfId="0" applyFont="1" applyFill="1" applyBorder="1" applyAlignment="1">
      <alignment horizontal="left"/>
    </xf>
    <xf numFmtId="169" fontId="8" fillId="0" borderId="26" xfId="0" applyNumberFormat="1" applyFont="1" applyFill="1" applyBorder="1" applyAlignment="1">
      <alignment horizontal="center" vertical="center"/>
    </xf>
    <xf numFmtId="3" fontId="10" fillId="17" borderId="21" xfId="0" applyNumberFormat="1" applyFont="1" applyFill="1" applyBorder="1" applyAlignment="1">
      <alignment horizontal="left" vertical="center" wrapText="1"/>
    </xf>
    <xf numFmtId="3" fontId="10" fillId="17" borderId="21" xfId="0" applyNumberFormat="1" applyFont="1" applyFill="1" applyBorder="1" applyAlignment="1">
      <alignment horizontal="center" vertical="center" wrapText="1"/>
    </xf>
    <xf numFmtId="165" fontId="8" fillId="4" borderId="21" xfId="49" applyFont="1" applyFill="1" applyBorder="1" applyAlignment="1">
      <alignment horizontal="right" vertical="center"/>
    </xf>
    <xf numFmtId="0" fontId="8" fillId="4" borderId="21" xfId="0" applyFont="1" applyFill="1" applyBorder="1" applyAlignment="1">
      <alignment horizontal="right" vertical="center"/>
    </xf>
    <xf numFmtId="0" fontId="8" fillId="4" borderId="21" xfId="0" applyFont="1" applyFill="1" applyBorder="1" applyAlignment="1">
      <alignment horizontal="center" vertical="center"/>
    </xf>
    <xf numFmtId="0" fontId="13" fillId="6" borderId="2" xfId="28" applyFont="1" applyFill="1" applyBorder="1" applyAlignment="1">
      <alignment horizontal="left" vertical="center" wrapText="1"/>
    </xf>
    <xf numFmtId="0" fontId="8" fillId="4" borderId="2" xfId="0" applyFont="1" applyFill="1" applyBorder="1" applyAlignment="1">
      <alignment horizontal="center" vertical="center"/>
    </xf>
    <xf numFmtId="165" fontId="8" fillId="4" borderId="2" xfId="49" applyFont="1" applyFill="1" applyBorder="1" applyAlignment="1">
      <alignment horizontal="right" vertical="center"/>
    </xf>
    <xf numFmtId="0" fontId="8" fillId="4" borderId="2" xfId="0" applyFont="1" applyFill="1" applyBorder="1" applyAlignment="1">
      <alignment horizontal="right" vertical="center"/>
    </xf>
    <xf numFmtId="0" fontId="0" fillId="7" borderId="1" xfId="0" applyFill="1" applyBorder="1" applyAlignment="1">
      <alignment wrapText="1"/>
    </xf>
    <xf numFmtId="0" fontId="36" fillId="0" borderId="0" xfId="0" applyFont="1" applyAlignment="1">
      <alignment horizontal="left" vertical="center"/>
    </xf>
    <xf numFmtId="0" fontId="37" fillId="0" borderId="89" xfId="0" applyFont="1" applyBorder="1" applyAlignment="1">
      <alignment horizontal="left" vertical="center"/>
    </xf>
    <xf numFmtId="0" fontId="31" fillId="17" borderId="67" xfId="0" applyFont="1" applyFill="1" applyBorder="1" applyAlignment="1">
      <alignment horizontal="center" vertical="center"/>
    </xf>
    <xf numFmtId="0" fontId="31" fillId="17" borderId="55" xfId="0" applyFont="1" applyFill="1" applyBorder="1" applyAlignment="1">
      <alignment horizontal="center" vertical="center"/>
    </xf>
    <xf numFmtId="0" fontId="31" fillId="17" borderId="58" xfId="0" applyFont="1" applyFill="1" applyBorder="1" applyAlignment="1">
      <alignment horizontal="center" vertical="center"/>
    </xf>
    <xf numFmtId="0" fontId="31" fillId="17" borderId="20" xfId="0" applyFont="1" applyFill="1" applyBorder="1" applyAlignment="1">
      <alignment horizontal="center" vertical="center"/>
    </xf>
    <xf numFmtId="3" fontId="31" fillId="17" borderId="58" xfId="0" applyNumberFormat="1" applyFont="1" applyFill="1" applyBorder="1" applyAlignment="1">
      <alignment horizontal="center" vertical="center"/>
    </xf>
    <xf numFmtId="3" fontId="31" fillId="17" borderId="20" xfId="0" applyNumberFormat="1" applyFont="1" applyFill="1" applyBorder="1" applyAlignment="1">
      <alignment horizontal="center" vertical="center"/>
    </xf>
    <xf numFmtId="3" fontId="31" fillId="17" borderId="61" xfId="0" applyNumberFormat="1" applyFont="1" applyFill="1" applyBorder="1" applyAlignment="1">
      <alignment horizontal="center" vertical="center" wrapText="1"/>
    </xf>
    <xf numFmtId="3" fontId="31" fillId="17" borderId="56" xfId="0" applyNumberFormat="1" applyFont="1" applyFill="1" applyBorder="1" applyAlignment="1">
      <alignment horizontal="center" vertical="center" wrapText="1"/>
    </xf>
    <xf numFmtId="3" fontId="31" fillId="18" borderId="60" xfId="0" applyNumberFormat="1" applyFont="1" applyFill="1" applyBorder="1" applyAlignment="1">
      <alignment horizontal="center" vertical="center" wrapText="1"/>
    </xf>
    <xf numFmtId="3" fontId="31" fillId="18" borderId="48" xfId="0" applyNumberFormat="1" applyFont="1" applyFill="1" applyBorder="1" applyAlignment="1">
      <alignment horizontal="center" vertical="center" wrapText="1"/>
    </xf>
    <xf numFmtId="3" fontId="31" fillId="18" borderId="59" xfId="0" applyNumberFormat="1" applyFont="1" applyFill="1" applyBorder="1" applyAlignment="1">
      <alignment horizontal="center" vertical="center" wrapText="1"/>
    </xf>
    <xf numFmtId="0" fontId="31" fillId="17" borderId="57" xfId="0" applyFont="1" applyFill="1" applyBorder="1" applyAlignment="1">
      <alignment horizontal="center" vertical="center"/>
    </xf>
    <xf numFmtId="0" fontId="31" fillId="17" borderId="53" xfId="0" applyFont="1" applyFill="1" applyBorder="1" applyAlignment="1">
      <alignment horizontal="center" vertical="center"/>
    </xf>
    <xf numFmtId="3" fontId="32" fillId="18" borderId="82" xfId="0" applyNumberFormat="1" applyFont="1" applyFill="1" applyBorder="1" applyAlignment="1">
      <alignment horizontal="center" vertical="center" wrapText="1"/>
    </xf>
    <xf numFmtId="3" fontId="32" fillId="18" borderId="81" xfId="0" applyNumberFormat="1" applyFont="1" applyFill="1" applyBorder="1" applyAlignment="1">
      <alignment horizontal="center" vertical="center" wrapText="1"/>
    </xf>
    <xf numFmtId="3" fontId="32" fillId="18" borderId="80" xfId="0" applyNumberFormat="1" applyFont="1" applyFill="1" applyBorder="1" applyAlignment="1">
      <alignment horizontal="center" vertical="center" wrapText="1"/>
    </xf>
    <xf numFmtId="0" fontId="31" fillId="17" borderId="40" xfId="0" applyFont="1" applyFill="1" applyBorder="1" applyAlignment="1">
      <alignment horizontal="center" vertical="center"/>
    </xf>
    <xf numFmtId="0" fontId="31" fillId="17" borderId="79" xfId="0" applyFont="1" applyFill="1" applyBorder="1" applyAlignment="1">
      <alignment horizontal="center" vertical="center"/>
    </xf>
    <xf numFmtId="3" fontId="31" fillId="18" borderId="20" xfId="0" applyNumberFormat="1" applyFont="1" applyFill="1" applyBorder="1" applyAlignment="1">
      <alignment horizontal="center" vertical="center"/>
    </xf>
    <xf numFmtId="3" fontId="31" fillId="18" borderId="53" xfId="0" applyNumberFormat="1" applyFont="1" applyFill="1" applyBorder="1" applyAlignment="1">
      <alignment horizontal="center" vertical="center"/>
    </xf>
    <xf numFmtId="0" fontId="36" fillId="0" borderId="1" xfId="0" applyFont="1" applyFill="1" applyBorder="1" applyAlignment="1">
      <alignment horizontal="left" vertical="center"/>
    </xf>
    <xf numFmtId="0" fontId="31" fillId="17" borderId="84" xfId="0" applyFont="1" applyFill="1" applyBorder="1" applyAlignment="1">
      <alignment horizontal="center" vertical="center"/>
    </xf>
    <xf numFmtId="3" fontId="31" fillId="17" borderId="40" xfId="0" applyNumberFormat="1" applyFont="1" applyFill="1" applyBorder="1" applyAlignment="1">
      <alignment horizontal="center" vertical="center"/>
    </xf>
    <xf numFmtId="3" fontId="31" fillId="17" borderId="83" xfId="0" applyNumberFormat="1" applyFont="1" applyFill="1" applyBorder="1" applyAlignment="1">
      <alignment horizontal="center" vertical="center" wrapText="1"/>
    </xf>
    <xf numFmtId="3" fontId="31" fillId="17" borderId="40" xfId="0" applyNumberFormat="1" applyFont="1" applyFill="1" applyBorder="1" applyAlignment="1">
      <alignment horizontal="center" vertical="center" wrapText="1"/>
    </xf>
    <xf numFmtId="0" fontId="43" fillId="0" borderId="87" xfId="0" applyFont="1" applyFill="1" applyBorder="1" applyAlignment="1">
      <alignment horizontal="left" vertical="top" wrapText="1"/>
    </xf>
    <xf numFmtId="0" fontId="43" fillId="0" borderId="0" xfId="0" applyFont="1" applyFill="1" applyBorder="1" applyAlignment="1">
      <alignment horizontal="left" vertical="top" wrapText="1"/>
    </xf>
    <xf numFmtId="0" fontId="43" fillId="0" borderId="12" xfId="0" applyFont="1" applyFill="1" applyBorder="1" applyAlignment="1">
      <alignment horizontal="left" vertical="top" wrapText="1"/>
    </xf>
    <xf numFmtId="4" fontId="35" fillId="0" borderId="21" xfId="0" applyNumberFormat="1" applyFont="1" applyFill="1" applyBorder="1" applyAlignment="1">
      <alignment horizontal="center" vertical="center"/>
    </xf>
    <xf numFmtId="4" fontId="35" fillId="0" borderId="26" xfId="0" applyNumberFormat="1" applyFont="1" applyFill="1" applyBorder="1" applyAlignment="1">
      <alignment horizontal="center" vertical="center"/>
    </xf>
    <xf numFmtId="4" fontId="35" fillId="0" borderId="2" xfId="0" applyNumberFormat="1" applyFont="1" applyFill="1" applyBorder="1" applyAlignment="1">
      <alignment horizontal="center" vertical="center"/>
    </xf>
    <xf numFmtId="3" fontId="33" fillId="0" borderId="66" xfId="0" applyNumberFormat="1" applyFont="1" applyBorder="1" applyAlignment="1">
      <alignment horizontal="left" vertical="center"/>
    </xf>
    <xf numFmtId="49" fontId="33" fillId="0" borderId="66" xfId="0" applyNumberFormat="1" applyFont="1" applyBorder="1" applyAlignment="1">
      <alignment horizontal="left" vertical="center"/>
    </xf>
    <xf numFmtId="49" fontId="33" fillId="0" borderId="65" xfId="0" applyNumberFormat="1" applyFont="1" applyBorder="1" applyAlignment="1">
      <alignment horizontal="left" vertical="center"/>
    </xf>
    <xf numFmtId="0" fontId="31" fillId="17" borderId="34" xfId="0" applyFont="1" applyFill="1" applyBorder="1" applyAlignment="1">
      <alignment horizontal="center" vertical="center" wrapText="1"/>
    </xf>
    <xf numFmtId="0" fontId="31" fillId="17" borderId="40" xfId="0" applyFont="1" applyFill="1" applyBorder="1" applyAlignment="1">
      <alignment horizontal="center" vertical="center" wrapText="1"/>
    </xf>
    <xf numFmtId="0" fontId="31" fillId="17" borderId="46" xfId="0" applyFont="1" applyFill="1" applyBorder="1" applyAlignment="1">
      <alignment horizontal="center" vertical="center" wrapText="1"/>
    </xf>
    <xf numFmtId="0" fontId="31" fillId="17" borderId="35" xfId="0" applyFont="1" applyFill="1" applyBorder="1" applyAlignment="1">
      <alignment horizontal="center" vertical="center" wrapText="1"/>
    </xf>
    <xf numFmtId="0" fontId="31" fillId="17" borderId="64" xfId="0" applyFont="1" applyFill="1" applyBorder="1" applyAlignment="1">
      <alignment horizontal="center" vertical="center" wrapText="1"/>
    </xf>
    <xf numFmtId="0" fontId="31" fillId="17" borderId="63" xfId="0" applyFont="1" applyFill="1" applyBorder="1" applyAlignment="1">
      <alignment horizontal="center" vertical="center" wrapText="1"/>
    </xf>
    <xf numFmtId="3" fontId="42" fillId="18" borderId="20" xfId="0" applyNumberFormat="1" applyFont="1" applyFill="1" applyBorder="1" applyAlignment="1">
      <alignment horizontal="center" vertical="center"/>
    </xf>
    <xf numFmtId="0" fontId="39" fillId="4" borderId="46" xfId="0" applyFont="1" applyFill="1" applyBorder="1" applyAlignment="1">
      <alignment horizontal="center" vertical="center" wrapText="1"/>
    </xf>
    <xf numFmtId="0" fontId="39" fillId="4" borderId="35" xfId="0" applyFont="1" applyFill="1" applyBorder="1" applyAlignment="1">
      <alignment horizontal="center" vertical="center" wrapText="1"/>
    </xf>
    <xf numFmtId="0" fontId="39" fillId="4" borderId="73" xfId="0" applyFont="1" applyFill="1" applyBorder="1" applyAlignment="1">
      <alignment horizontal="center" vertical="center" wrapText="1"/>
    </xf>
    <xf numFmtId="0" fontId="39" fillId="4" borderId="72" xfId="0" applyFont="1" applyFill="1" applyBorder="1" applyAlignment="1">
      <alignment horizontal="center" vertical="center" wrapText="1"/>
    </xf>
    <xf numFmtId="0" fontId="39" fillId="4" borderId="64" xfId="0" applyFont="1" applyFill="1" applyBorder="1" applyAlignment="1">
      <alignment horizontal="center" vertical="center" wrapText="1"/>
    </xf>
    <xf numFmtId="0" fontId="39" fillId="4" borderId="63" xfId="0" applyFont="1" applyFill="1" applyBorder="1" applyAlignment="1">
      <alignment horizontal="center" vertical="center" wrapText="1"/>
    </xf>
    <xf numFmtId="3" fontId="32" fillId="4" borderId="33" xfId="0" applyNumberFormat="1" applyFont="1" applyFill="1" applyBorder="1" applyAlignment="1">
      <alignment horizontal="center" vertical="center"/>
    </xf>
    <xf numFmtId="3" fontId="32" fillId="4" borderId="74" xfId="0" applyNumberFormat="1" applyFont="1" applyFill="1" applyBorder="1" applyAlignment="1">
      <alignment horizontal="center" vertical="center"/>
    </xf>
    <xf numFmtId="3" fontId="32" fillId="4" borderId="62" xfId="0" applyNumberFormat="1" applyFont="1" applyFill="1" applyBorder="1" applyAlignment="1">
      <alignment horizontal="center" vertical="center"/>
    </xf>
    <xf numFmtId="3" fontId="32" fillId="4" borderId="40" xfId="0" applyNumberFormat="1" applyFont="1" applyFill="1" applyBorder="1" applyAlignment="1">
      <alignment horizontal="center" vertical="center"/>
    </xf>
    <xf numFmtId="3" fontId="39" fillId="0" borderId="34" xfId="0" applyNumberFormat="1" applyFont="1" applyBorder="1" applyAlignment="1">
      <alignment horizontal="center" vertical="center"/>
    </xf>
    <xf numFmtId="3" fontId="39" fillId="0" borderId="62" xfId="0" applyNumberFormat="1" applyFont="1" applyBorder="1" applyAlignment="1">
      <alignment horizontal="center" vertical="center"/>
    </xf>
    <xf numFmtId="3" fontId="39" fillId="0" borderId="40" xfId="0" applyNumberFormat="1" applyFont="1" applyBorder="1" applyAlignment="1">
      <alignment horizontal="center" vertical="center"/>
    </xf>
    <xf numFmtId="0" fontId="36" fillId="0" borderId="70" xfId="0" applyFont="1" applyFill="1" applyBorder="1" applyAlignment="1">
      <alignment horizontal="left" vertical="center"/>
    </xf>
    <xf numFmtId="0" fontId="36" fillId="0" borderId="69" xfId="0" applyFont="1" applyFill="1" applyBorder="1" applyAlignment="1">
      <alignment horizontal="left" vertical="center"/>
    </xf>
    <xf numFmtId="0" fontId="36" fillId="0" borderId="68" xfId="0" applyFont="1" applyFill="1" applyBorder="1" applyAlignment="1">
      <alignment horizontal="left" vertical="center"/>
    </xf>
    <xf numFmtId="3" fontId="33" fillId="0" borderId="77" xfId="0" applyNumberFormat="1" applyFont="1" applyBorder="1" applyAlignment="1">
      <alignment horizontal="center" vertical="center" wrapText="1"/>
    </xf>
    <xf numFmtId="3" fontId="33" fillId="0" borderId="76" xfId="0" applyNumberFormat="1" applyFont="1" applyBorder="1" applyAlignment="1">
      <alignment horizontal="center" vertical="center" wrapText="1"/>
    </xf>
    <xf numFmtId="0" fontId="37" fillId="0" borderId="50" xfId="0" applyFont="1" applyBorder="1" applyAlignment="1">
      <alignment horizontal="left" vertical="center"/>
    </xf>
    <xf numFmtId="0" fontId="37" fillId="0" borderId="48" xfId="0" applyFont="1" applyBorder="1" applyAlignment="1">
      <alignment horizontal="left" vertical="center"/>
    </xf>
    <xf numFmtId="0" fontId="37" fillId="0" borderId="75" xfId="0" applyFont="1" applyBorder="1" applyAlignment="1">
      <alignment horizontal="left" vertical="center"/>
    </xf>
    <xf numFmtId="0" fontId="29" fillId="0" borderId="7" xfId="0" applyFont="1" applyBorder="1" applyAlignment="1">
      <alignment horizontal="center"/>
    </xf>
    <xf numFmtId="0" fontId="29" fillId="0" borderId="21" xfId="0" applyFont="1" applyBorder="1" applyAlignment="1">
      <alignment horizontal="center"/>
    </xf>
    <xf numFmtId="0" fontId="29" fillId="0" borderId="2" xfId="0" applyFont="1" applyBorder="1" applyAlignment="1">
      <alignment horizontal="center"/>
    </xf>
    <xf numFmtId="0" fontId="29" fillId="0" borderId="26" xfId="0" applyFont="1" applyBorder="1" applyAlignment="1">
      <alignment horizontal="center"/>
    </xf>
    <xf numFmtId="3" fontId="31" fillId="17" borderId="34" xfId="0" applyNumberFormat="1" applyFont="1" applyFill="1" applyBorder="1" applyAlignment="1">
      <alignment horizontal="center" vertical="center"/>
    </xf>
    <xf numFmtId="3" fontId="31" fillId="18" borderId="54" xfId="0" applyNumberFormat="1" applyFont="1" applyFill="1" applyBorder="1" applyAlignment="1">
      <alignment horizontal="center" vertical="center"/>
    </xf>
    <xf numFmtId="3" fontId="31" fillId="18" borderId="42" xfId="0" applyNumberFormat="1" applyFont="1" applyFill="1" applyBorder="1" applyAlignment="1">
      <alignment horizontal="center" vertical="center"/>
    </xf>
    <xf numFmtId="3" fontId="31" fillId="18" borderId="41" xfId="0" applyNumberFormat="1" applyFont="1" applyFill="1" applyBorder="1" applyAlignment="1">
      <alignment horizontal="center" vertical="center"/>
    </xf>
    <xf numFmtId="3" fontId="32" fillId="18" borderId="20" xfId="0" applyNumberFormat="1" applyFont="1" applyFill="1" applyBorder="1" applyAlignment="1">
      <alignment horizontal="center" vertical="center"/>
    </xf>
    <xf numFmtId="0" fontId="31" fillId="17" borderId="52" xfId="0" applyFont="1" applyFill="1" applyBorder="1" applyAlignment="1">
      <alignment horizontal="center" vertical="center"/>
    </xf>
    <xf numFmtId="0" fontId="31" fillId="17" borderId="34" xfId="0" applyFont="1" applyFill="1" applyBorder="1" applyAlignment="1">
      <alignment horizontal="center" vertical="center"/>
    </xf>
    <xf numFmtId="0" fontId="35" fillId="4" borderId="55" xfId="0" applyFont="1" applyFill="1" applyBorder="1" applyAlignment="1">
      <alignment horizontal="justify" vertical="top"/>
    </xf>
    <xf numFmtId="0" fontId="35" fillId="4" borderId="54" xfId="0" applyFont="1" applyFill="1" applyBorder="1" applyAlignment="1">
      <alignment horizontal="justify" vertical="top"/>
    </xf>
    <xf numFmtId="3" fontId="33" fillId="0" borderId="34" xfId="0" applyNumberFormat="1" applyFont="1" applyBorder="1" applyAlignment="1">
      <alignment horizontal="center" vertical="center"/>
    </xf>
    <xf numFmtId="3" fontId="33" fillId="0" borderId="62" xfId="0" applyNumberFormat="1" applyFont="1" applyBorder="1" applyAlignment="1">
      <alignment horizontal="center" vertical="center"/>
    </xf>
    <xf numFmtId="3" fontId="33" fillId="0" borderId="40" xfId="0" applyNumberFormat="1" applyFont="1" applyBorder="1" applyAlignment="1">
      <alignment horizontal="center" vertical="center"/>
    </xf>
    <xf numFmtId="0" fontId="35" fillId="0" borderId="55" xfId="0" applyFont="1" applyFill="1" applyBorder="1" applyAlignment="1">
      <alignment horizontal="justify" vertical="top"/>
    </xf>
    <xf numFmtId="0" fontId="35" fillId="0" borderId="54" xfId="0" applyFont="1" applyFill="1" applyBorder="1" applyAlignment="1">
      <alignment horizontal="justify" vertical="top"/>
    </xf>
    <xf numFmtId="0" fontId="35" fillId="0" borderId="33" xfId="0" applyFont="1" applyFill="1" applyBorder="1" applyAlignment="1">
      <alignment horizontal="justify" vertical="top"/>
    </xf>
    <xf numFmtId="0" fontId="31" fillId="17" borderId="51" xfId="0" applyFont="1" applyFill="1" applyBorder="1" applyAlignment="1">
      <alignment horizontal="center" vertical="center"/>
    </xf>
    <xf numFmtId="4" fontId="29" fillId="0" borderId="21" xfId="0" applyNumberFormat="1" applyFont="1" applyBorder="1" applyAlignment="1">
      <alignment horizontal="center" vertical="center"/>
    </xf>
    <xf numFmtId="0" fontId="29" fillId="0" borderId="26" xfId="0" applyFont="1" applyBorder="1" applyAlignment="1">
      <alignment horizontal="center" vertical="center"/>
    </xf>
    <xf numFmtId="0" fontId="29" fillId="0" borderId="2" xfId="0" applyFont="1" applyBorder="1" applyAlignment="1">
      <alignment horizontal="center" vertical="center"/>
    </xf>
    <xf numFmtId="0" fontId="31" fillId="17" borderId="45" xfId="0" applyFont="1" applyFill="1" applyBorder="1" applyAlignment="1">
      <alignment horizontal="center" vertical="center"/>
    </xf>
    <xf numFmtId="0" fontId="31" fillId="17" borderId="44" xfId="0" applyFont="1" applyFill="1" applyBorder="1" applyAlignment="1">
      <alignment horizontal="center" vertical="center"/>
    </xf>
    <xf numFmtId="0" fontId="31" fillId="17" borderId="38" xfId="0" applyFont="1" applyFill="1" applyBorder="1" applyAlignment="1">
      <alignment horizontal="center" vertical="center"/>
    </xf>
    <xf numFmtId="0" fontId="31" fillId="17" borderId="37" xfId="0" applyFont="1" applyFill="1" applyBorder="1" applyAlignment="1">
      <alignment horizontal="center" vertical="center"/>
    </xf>
    <xf numFmtId="3" fontId="31" fillId="17" borderId="43" xfId="0" applyNumberFormat="1" applyFont="1" applyFill="1" applyBorder="1" applyAlignment="1">
      <alignment horizontal="center" vertical="center"/>
    </xf>
    <xf numFmtId="3" fontId="31" fillId="17" borderId="36" xfId="0" applyNumberFormat="1" applyFont="1" applyFill="1" applyBorder="1" applyAlignment="1">
      <alignment horizontal="center" vertical="center"/>
    </xf>
    <xf numFmtId="3" fontId="31" fillId="18" borderId="33" xfId="0" applyNumberFormat="1" applyFont="1" applyFill="1" applyBorder="1" applyAlignment="1">
      <alignment horizontal="center" vertical="center"/>
    </xf>
    <xf numFmtId="3" fontId="32" fillId="18" borderId="40" xfId="0" applyNumberFormat="1" applyFont="1" applyFill="1" applyBorder="1" applyAlignment="1">
      <alignment horizontal="center" vertical="center"/>
    </xf>
    <xf numFmtId="3" fontId="32" fillId="18" borderId="39" xfId="0" applyNumberFormat="1" applyFont="1" applyFill="1" applyBorder="1" applyAlignment="1">
      <alignment horizontal="center" vertical="center"/>
    </xf>
    <xf numFmtId="0" fontId="31" fillId="17" borderId="20" xfId="0" applyFont="1" applyFill="1" applyBorder="1" applyAlignment="1">
      <alignment horizontal="center" vertical="center" wrapText="1"/>
    </xf>
    <xf numFmtId="0" fontId="29" fillId="0" borderId="7"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31" xfId="0" applyFont="1" applyBorder="1" applyAlignment="1">
      <alignment horizontal="center" vertical="center" wrapText="1"/>
    </xf>
    <xf numFmtId="0" fontId="29" fillId="0" borderId="12" xfId="0" applyFont="1" applyBorder="1" applyAlignment="1">
      <alignment horizontal="center" vertical="center" wrapText="1"/>
    </xf>
    <xf numFmtId="0" fontId="29" fillId="0" borderId="6" xfId="0" applyFont="1" applyBorder="1" applyAlignment="1">
      <alignment horizontal="center" vertical="center" wrapText="1"/>
    </xf>
    <xf numFmtId="3" fontId="31" fillId="17" borderId="21" xfId="0" applyNumberFormat="1" applyFont="1" applyFill="1" applyBorder="1" applyAlignment="1">
      <alignment horizontal="center" vertical="center" wrapText="1"/>
    </xf>
    <xf numFmtId="3" fontId="31" fillId="17" borderId="2" xfId="0" applyNumberFormat="1" applyFont="1" applyFill="1" applyBorder="1" applyAlignment="1">
      <alignment horizontal="center" vertical="center" wrapText="1"/>
    </xf>
    <xf numFmtId="3" fontId="31" fillId="18" borderId="49" xfId="0" applyNumberFormat="1" applyFont="1" applyFill="1" applyBorder="1" applyAlignment="1">
      <alignment horizontal="center" vertical="center" wrapText="1"/>
    </xf>
    <xf numFmtId="3" fontId="31" fillId="18" borderId="47" xfId="0" applyNumberFormat="1" applyFont="1" applyFill="1" applyBorder="1" applyAlignment="1">
      <alignment horizontal="center" vertical="center" wrapText="1"/>
    </xf>
    <xf numFmtId="0" fontId="29" fillId="0" borderId="2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21" xfId="0" applyFont="1" applyBorder="1" applyAlignment="1">
      <alignment horizontal="center" wrapText="1"/>
    </xf>
    <xf numFmtId="0" fontId="29" fillId="0" borderId="2" xfId="0" applyFont="1" applyBorder="1" applyAlignment="1">
      <alignment horizontal="center" wrapText="1"/>
    </xf>
    <xf numFmtId="0" fontId="29" fillId="0" borderId="21" xfId="0" applyFont="1" applyBorder="1" applyAlignment="1">
      <alignment horizontal="left" wrapText="1"/>
    </xf>
    <xf numFmtId="0" fontId="29" fillId="0" borderId="2" xfId="0" applyFont="1" applyBorder="1" applyAlignment="1">
      <alignment horizontal="left" wrapText="1"/>
    </xf>
    <xf numFmtId="0" fontId="29" fillId="0" borderId="25" xfId="0" applyFont="1" applyBorder="1" applyAlignment="1">
      <alignment horizontal="left" wrapText="1"/>
    </xf>
    <xf numFmtId="0" fontId="29" fillId="0" borderId="23" xfId="0" applyFont="1" applyBorder="1" applyAlignment="1">
      <alignment wrapText="1"/>
    </xf>
    <xf numFmtId="0" fontId="29" fillId="0" borderId="24" xfId="0" applyFont="1" applyBorder="1" applyAlignment="1">
      <alignment wrapText="1"/>
    </xf>
    <xf numFmtId="0" fontId="29" fillId="0" borderId="6" xfId="0" applyFont="1" applyBorder="1" applyAlignment="1">
      <alignment wrapText="1"/>
    </xf>
    <xf numFmtId="0" fontId="31" fillId="17" borderId="50" xfId="0" applyFont="1" applyFill="1" applyBorder="1" applyAlignment="1">
      <alignment horizontal="center" vertical="center"/>
    </xf>
    <xf numFmtId="0" fontId="31" fillId="17" borderId="46" xfId="0" applyFont="1" applyFill="1" applyBorder="1" applyAlignment="1">
      <alignment horizontal="center" vertical="center"/>
    </xf>
    <xf numFmtId="0" fontId="31" fillId="17" borderId="1" xfId="0" applyFont="1" applyFill="1" applyBorder="1" applyAlignment="1">
      <alignment horizontal="center" vertical="center"/>
    </xf>
    <xf numFmtId="3" fontId="31" fillId="17" borderId="1" xfId="0" applyNumberFormat="1" applyFont="1" applyFill="1" applyBorder="1" applyAlignment="1">
      <alignment horizontal="center" vertical="center"/>
    </xf>
    <xf numFmtId="0" fontId="29" fillId="0" borderId="13" xfId="0" applyFont="1" applyBorder="1" applyAlignment="1">
      <alignment horizontal="left" vertical="center" wrapText="1"/>
    </xf>
    <xf numFmtId="0" fontId="29" fillId="0" borderId="22" xfId="0" applyFont="1" applyBorder="1" applyAlignment="1">
      <alignment horizontal="left" vertical="center" wrapText="1"/>
    </xf>
    <xf numFmtId="3" fontId="31" fillId="17" borderId="59" xfId="0" applyNumberFormat="1" applyFont="1" applyFill="1" applyBorder="1" applyAlignment="1">
      <alignment horizontal="center" vertical="center"/>
    </xf>
    <xf numFmtId="3" fontId="31" fillId="17" borderId="35" xfId="0" applyNumberFormat="1" applyFont="1" applyFill="1" applyBorder="1" applyAlignment="1">
      <alignment horizontal="center" vertical="center"/>
    </xf>
    <xf numFmtId="0" fontId="29" fillId="0" borderId="23" xfId="0" applyFont="1" applyBorder="1" applyAlignment="1">
      <alignment horizontal="left" wrapText="1"/>
    </xf>
    <xf numFmtId="0" fontId="29" fillId="0" borderId="32" xfId="0" applyFont="1" applyBorder="1" applyAlignment="1">
      <alignment horizontal="left" wrapText="1"/>
    </xf>
    <xf numFmtId="0" fontId="29" fillId="0" borderId="31" xfId="0" applyFont="1" applyBorder="1" applyAlignment="1">
      <alignment horizontal="left" wrapText="1"/>
    </xf>
    <xf numFmtId="0" fontId="29" fillId="0" borderId="24" xfId="0" applyFont="1" applyBorder="1" applyAlignment="1">
      <alignment horizontal="left" wrapText="1"/>
    </xf>
    <xf numFmtId="0" fontId="29" fillId="0" borderId="6" xfId="0" applyFont="1" applyBorder="1" applyAlignment="1">
      <alignment horizontal="left" wrapText="1"/>
    </xf>
    <xf numFmtId="4" fontId="29" fillId="0" borderId="1" xfId="0" applyNumberFormat="1" applyFont="1" applyBorder="1" applyAlignment="1">
      <alignment horizontal="center"/>
    </xf>
    <xf numFmtId="0" fontId="29" fillId="0" borderId="1" xfId="0" applyFont="1" applyBorder="1" applyAlignment="1">
      <alignment horizontal="center"/>
    </xf>
    <xf numFmtId="3" fontId="31" fillId="18" borderId="40" xfId="0" applyNumberFormat="1" applyFont="1" applyFill="1" applyBorder="1" applyAlignment="1">
      <alignment horizontal="center" vertical="center"/>
    </xf>
    <xf numFmtId="0" fontId="0" fillId="0" borderId="1" xfId="0" applyBorder="1" applyAlignment="1">
      <alignment horizontal="center" vertical="center"/>
    </xf>
    <xf numFmtId="0" fontId="0" fillId="7" borderId="0" xfId="0" applyFill="1" applyAlignment="1">
      <alignment horizontal="center"/>
    </xf>
    <xf numFmtId="0" fontId="46" fillId="0" borderId="13" xfId="0" applyFont="1" applyBorder="1" applyAlignment="1">
      <alignment horizontal="center"/>
    </xf>
    <xf numFmtId="0" fontId="46" fillId="0" borderId="22" xfId="0" applyFont="1" applyBorder="1" applyAlignment="1">
      <alignment horizontal="center"/>
    </xf>
    <xf numFmtId="0" fontId="7" fillId="17" borderId="9" xfId="0" applyFont="1" applyFill="1" applyBorder="1" applyAlignment="1">
      <alignment horizontal="left" vertical="center"/>
    </xf>
    <xf numFmtId="0" fontId="8" fillId="17" borderId="2" xfId="0" applyFont="1" applyFill="1" applyBorder="1" applyAlignment="1">
      <alignment horizontal="left" vertical="center"/>
    </xf>
    <xf numFmtId="0" fontId="7" fillId="17" borderId="9" xfId="0" applyFont="1" applyFill="1" applyBorder="1" applyAlignment="1">
      <alignment horizontal="center" vertical="center"/>
    </xf>
    <xf numFmtId="0" fontId="8" fillId="17" borderId="2" xfId="0" applyFont="1" applyFill="1" applyBorder="1" applyAlignment="1">
      <alignment horizontal="center" vertical="center"/>
    </xf>
    <xf numFmtId="0" fontId="7" fillId="17" borderId="9" xfId="0" applyFont="1" applyFill="1" applyBorder="1" applyAlignment="1"/>
    <xf numFmtId="0" fontId="8" fillId="17" borderId="2" xfId="0" applyFont="1" applyFill="1" applyBorder="1" applyAlignment="1"/>
    <xf numFmtId="0" fontId="0" fillId="4" borderId="1" xfId="0" applyFont="1" applyFill="1" applyBorder="1" applyAlignment="1">
      <alignment horizontal="center" vertical="center" wrapText="1"/>
    </xf>
    <xf numFmtId="169" fontId="8" fillId="0" borderId="1" xfId="0" applyNumberFormat="1" applyFont="1" applyFill="1" applyBorder="1" applyAlignment="1">
      <alignment horizontal="center" vertical="center"/>
    </xf>
    <xf numFmtId="169" fontId="8" fillId="4" borderId="21" xfId="0" applyNumberFormat="1" applyFont="1" applyFill="1" applyBorder="1" applyAlignment="1">
      <alignment horizontal="center" vertical="center"/>
    </xf>
    <xf numFmtId="169" fontId="8" fillId="4" borderId="26" xfId="0" applyNumberFormat="1" applyFont="1" applyFill="1" applyBorder="1" applyAlignment="1">
      <alignment horizontal="center" vertical="center"/>
    </xf>
    <xf numFmtId="169" fontId="8" fillId="4" borderId="2" xfId="0" applyNumberFormat="1" applyFont="1" applyFill="1" applyBorder="1" applyAlignment="1">
      <alignment horizontal="center" vertical="center"/>
    </xf>
    <xf numFmtId="0" fontId="0" fillId="15" borderId="1" xfId="0" applyFont="1" applyFill="1" applyBorder="1" applyAlignment="1">
      <alignment horizontal="center" vertical="center" wrapText="1"/>
    </xf>
    <xf numFmtId="0" fontId="1" fillId="17" borderId="8" xfId="0" applyFont="1" applyFill="1" applyBorder="1" applyAlignment="1">
      <alignment horizontal="center" vertical="center"/>
    </xf>
    <xf numFmtId="0" fontId="8" fillId="17" borderId="10" xfId="0" applyFont="1" applyFill="1" applyBorder="1" applyAlignment="1">
      <alignment vertical="center"/>
    </xf>
    <xf numFmtId="0" fontId="7" fillId="17" borderId="9" xfId="0" applyFont="1" applyFill="1" applyBorder="1" applyAlignment="1">
      <alignment horizontal="right" vertical="center"/>
    </xf>
    <xf numFmtId="0" fontId="8" fillId="17" borderId="2" xfId="0" applyFont="1" applyFill="1" applyBorder="1" applyAlignment="1">
      <alignment horizontal="right" vertical="center"/>
    </xf>
    <xf numFmtId="0" fontId="0" fillId="15" borderId="21" xfId="0" applyFont="1" applyFill="1" applyBorder="1" applyAlignment="1">
      <alignment horizontal="center" vertical="center" wrapText="1"/>
    </xf>
    <xf numFmtId="0" fontId="0" fillId="15" borderId="26" xfId="0" applyFont="1" applyFill="1" applyBorder="1" applyAlignment="1">
      <alignment horizontal="center" vertical="center" wrapText="1"/>
    </xf>
    <xf numFmtId="169" fontId="8" fillId="0" borderId="21" xfId="0" applyNumberFormat="1" applyFont="1" applyFill="1" applyBorder="1" applyAlignment="1">
      <alignment horizontal="center" vertical="center"/>
    </xf>
    <xf numFmtId="169" fontId="8" fillId="0" borderId="26" xfId="0" applyNumberFormat="1" applyFont="1" applyFill="1" applyBorder="1" applyAlignment="1">
      <alignment horizontal="center" vertical="center"/>
    </xf>
    <xf numFmtId="0" fontId="0" fillId="4" borderId="21" xfId="0" applyFont="1" applyFill="1" applyBorder="1" applyAlignment="1">
      <alignment horizontal="center" vertical="center" wrapText="1"/>
    </xf>
    <xf numFmtId="0" fontId="0" fillId="4" borderId="26" xfId="0" applyFont="1" applyFill="1" applyBorder="1" applyAlignment="1">
      <alignment horizontal="center" vertical="center" wrapText="1"/>
    </xf>
    <xf numFmtId="0" fontId="45" fillId="0" borderId="21" xfId="0" applyFont="1" applyBorder="1" applyAlignment="1">
      <alignment horizontal="center" vertical="center" wrapText="1"/>
    </xf>
    <xf numFmtId="0" fontId="45" fillId="0" borderId="26" xfId="0" applyFont="1" applyBorder="1" applyAlignment="1">
      <alignment horizontal="center" vertical="center" wrapText="1"/>
    </xf>
    <xf numFmtId="0" fontId="45" fillId="0" borderId="2" xfId="0" applyFont="1" applyBorder="1" applyAlignment="1">
      <alignment horizontal="center" vertical="center" wrapText="1"/>
    </xf>
    <xf numFmtId="4" fontId="46" fillId="0" borderId="21" xfId="0" applyNumberFormat="1" applyFont="1" applyBorder="1" applyAlignment="1">
      <alignment horizontal="center" vertical="center"/>
    </xf>
    <xf numFmtId="4" fontId="46" fillId="0" borderId="26" xfId="0" applyNumberFormat="1" applyFont="1" applyBorder="1" applyAlignment="1">
      <alignment horizontal="center" vertical="center"/>
    </xf>
    <xf numFmtId="4" fontId="46" fillId="0" borderId="2" xfId="0" applyNumberFormat="1" applyFont="1" applyBorder="1" applyAlignment="1">
      <alignment horizontal="center" vertical="center"/>
    </xf>
    <xf numFmtId="0" fontId="7" fillId="17" borderId="19" xfId="0" applyFont="1" applyFill="1" applyBorder="1" applyAlignment="1">
      <alignment horizontal="center" vertical="center"/>
    </xf>
    <xf numFmtId="0" fontId="8" fillId="17" borderId="6" xfId="0" applyFont="1" applyFill="1" applyBorder="1" applyAlignment="1">
      <alignment horizontal="center" vertical="center"/>
    </xf>
    <xf numFmtId="169" fontId="1" fillId="0" borderId="1" xfId="49" applyNumberFormat="1" applyFont="1" applyBorder="1" applyAlignment="1">
      <alignment horizontal="center" vertical="center"/>
    </xf>
    <xf numFmtId="169" fontId="1" fillId="0" borderId="22" xfId="49" applyNumberFormat="1" applyFont="1" applyBorder="1" applyAlignment="1">
      <alignment horizontal="center" vertical="center"/>
    </xf>
    <xf numFmtId="0" fontId="10" fillId="19" borderId="1" xfId="0" applyFont="1" applyFill="1" applyBorder="1" applyAlignment="1">
      <alignment horizontal="center" vertical="top"/>
    </xf>
    <xf numFmtId="0" fontId="13" fillId="19" borderId="1" xfId="0" applyFont="1" applyFill="1" applyBorder="1" applyAlignment="1">
      <alignment horizontal="center" vertical="top"/>
    </xf>
    <xf numFmtId="0" fontId="1" fillId="0" borderId="0" xfId="0" applyFont="1" applyAlignment="1">
      <alignment horizontal="left" vertical="center"/>
    </xf>
    <xf numFmtId="0" fontId="7" fillId="0" borderId="0" xfId="0" applyFont="1" applyAlignment="1">
      <alignment horizontal="left" vertical="center"/>
    </xf>
    <xf numFmtId="0" fontId="7" fillId="17" borderId="1" xfId="0" applyFont="1" applyFill="1" applyBorder="1" applyAlignment="1">
      <alignment horizontal="center" vertical="center" wrapText="1"/>
    </xf>
    <xf numFmtId="0" fontId="8" fillId="17" borderId="1" xfId="0" applyFont="1" applyFill="1" applyBorder="1" applyAlignment="1">
      <alignment horizontal="center" vertical="center" wrapText="1"/>
    </xf>
    <xf numFmtId="0" fontId="4" fillId="0" borderId="24" xfId="0" applyFont="1" applyBorder="1" applyAlignment="1">
      <alignment horizontal="left"/>
    </xf>
    <xf numFmtId="0" fontId="4" fillId="0" borderId="12" xfId="0" applyFont="1" applyBorder="1" applyAlignment="1">
      <alignment horizontal="left"/>
    </xf>
    <xf numFmtId="0" fontId="7" fillId="17" borderId="8" xfId="0" applyFont="1" applyFill="1" applyBorder="1" applyAlignment="1">
      <alignment horizontal="center" vertical="center"/>
    </xf>
    <xf numFmtId="0" fontId="7" fillId="17" borderId="1" xfId="0" applyFont="1" applyFill="1" applyBorder="1" applyAlignment="1">
      <alignment horizontal="center" vertical="center"/>
    </xf>
    <xf numFmtId="0" fontId="8" fillId="17" borderId="1" xfId="0" applyFont="1" applyFill="1" applyBorder="1" applyAlignment="1">
      <alignment vertical="center"/>
    </xf>
    <xf numFmtId="0" fontId="14" fillId="19" borderId="1" xfId="0" applyFont="1" applyFill="1" applyBorder="1" applyAlignment="1">
      <alignment horizontal="center" vertical="top"/>
    </xf>
    <xf numFmtId="0" fontId="14" fillId="19" borderId="1" xfId="0" applyFont="1" applyFill="1" applyBorder="1" applyAlignment="1"/>
    <xf numFmtId="0" fontId="10" fillId="17"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0" fillId="17" borderId="16" xfId="0" applyFont="1" applyFill="1" applyBorder="1" applyAlignment="1">
      <alignment horizontal="center" vertical="center"/>
    </xf>
    <xf numFmtId="0" fontId="10" fillId="17" borderId="17" xfId="0" applyFont="1" applyFill="1" applyBorder="1" applyAlignment="1">
      <alignment horizontal="center" vertical="center"/>
    </xf>
    <xf numFmtId="0" fontId="10" fillId="17" borderId="18" xfId="0" applyFont="1" applyFill="1" applyBorder="1" applyAlignment="1">
      <alignment horizontal="center" vertical="center"/>
    </xf>
    <xf numFmtId="0" fontId="10" fillId="17" borderId="13" xfId="0" applyFont="1" applyFill="1" applyBorder="1" applyAlignment="1">
      <alignment horizontal="center" vertical="center"/>
    </xf>
    <xf numFmtId="0" fontId="10" fillId="17" borderId="14" xfId="0" applyFont="1" applyFill="1" applyBorder="1" applyAlignment="1">
      <alignment horizontal="center" vertical="center"/>
    </xf>
    <xf numFmtId="0" fontId="10" fillId="17" borderId="15" xfId="0" applyFont="1" applyFill="1" applyBorder="1" applyAlignment="1">
      <alignment horizontal="center" vertical="center"/>
    </xf>
    <xf numFmtId="0" fontId="11" fillId="17" borderId="3" xfId="0" applyFont="1" applyFill="1" applyBorder="1" applyAlignment="1">
      <alignment horizontal="center" vertical="top"/>
    </xf>
    <xf numFmtId="0" fontId="12" fillId="17" borderId="4" xfId="0" applyFont="1" applyFill="1" applyBorder="1" applyAlignment="1">
      <alignment horizontal="center" vertical="top"/>
    </xf>
    <xf numFmtId="0" fontId="12" fillId="17" borderId="5" xfId="0" applyFont="1" applyFill="1" applyBorder="1" applyAlignment="1">
      <alignment horizontal="center" vertical="top"/>
    </xf>
    <xf numFmtId="0" fontId="1" fillId="0" borderId="0" xfId="0" applyFont="1" applyAlignment="1">
      <alignment horizontal="left" vertical="center" wrapText="1"/>
    </xf>
    <xf numFmtId="0" fontId="7" fillId="0" borderId="0" xfId="0" applyFont="1" applyAlignment="1">
      <alignment horizontal="left" vertical="center" wrapText="1"/>
    </xf>
    <xf numFmtId="0" fontId="4" fillId="0" borderId="0" xfId="0" applyFont="1" applyAlignment="1">
      <alignment horizontal="left"/>
    </xf>
    <xf numFmtId="0" fontId="10" fillId="17" borderId="19" xfId="0" applyFont="1" applyFill="1" applyBorder="1" applyAlignment="1">
      <alignment horizontal="center" vertical="center" wrapText="1"/>
    </xf>
    <xf numFmtId="0" fontId="10" fillId="17" borderId="11" xfId="0" applyFont="1" applyFill="1" applyBorder="1" applyAlignment="1">
      <alignment horizontal="center" vertical="center" wrapText="1"/>
    </xf>
    <xf numFmtId="0" fontId="10" fillId="17" borderId="12" xfId="0" applyFont="1" applyFill="1" applyBorder="1" applyAlignment="1">
      <alignment horizontal="center" vertical="center" wrapText="1"/>
    </xf>
    <xf numFmtId="0" fontId="10" fillId="17" borderId="6" xfId="0" applyFont="1" applyFill="1" applyBorder="1" applyAlignment="1">
      <alignment horizontal="center" vertical="center" wrapText="1"/>
    </xf>
    <xf numFmtId="0" fontId="1" fillId="17" borderId="1" xfId="0" applyFont="1" applyFill="1" applyBorder="1" applyAlignment="1">
      <alignment horizontal="center" vertical="center"/>
    </xf>
    <xf numFmtId="0" fontId="10" fillId="19" borderId="13" xfId="0" applyFont="1" applyFill="1" applyBorder="1" applyAlignment="1">
      <alignment horizontal="center" vertical="top"/>
    </xf>
    <xf numFmtId="0" fontId="10" fillId="19" borderId="14" xfId="0" applyFont="1" applyFill="1" applyBorder="1" applyAlignment="1">
      <alignment horizontal="center" vertical="top"/>
    </xf>
    <xf numFmtId="0" fontId="10" fillId="19" borderId="22" xfId="0" applyFont="1" applyFill="1" applyBorder="1" applyAlignment="1">
      <alignment horizontal="center" vertical="top"/>
    </xf>
    <xf numFmtId="169" fontId="8" fillId="0" borderId="1" xfId="0" applyNumberFormat="1" applyFont="1" applyFill="1" applyBorder="1" applyAlignment="1">
      <alignment horizontal="right" vertical="center"/>
    </xf>
    <xf numFmtId="0" fontId="4" fillId="0" borderId="24" xfId="0" applyFont="1" applyBorder="1" applyAlignment="1">
      <alignment horizontal="left" vertical="center"/>
    </xf>
    <xf numFmtId="0" fontId="4" fillId="0" borderId="12" xfId="0" applyFont="1" applyBorder="1" applyAlignment="1">
      <alignment horizontal="left" vertical="center"/>
    </xf>
    <xf numFmtId="0" fontId="11" fillId="19" borderId="3" xfId="0" applyFont="1" applyFill="1" applyBorder="1" applyAlignment="1">
      <alignment horizontal="center" vertical="top"/>
    </xf>
    <xf numFmtId="0" fontId="12" fillId="19" borderId="4" xfId="0" applyFont="1" applyFill="1" applyBorder="1" applyAlignment="1">
      <alignment horizontal="center" vertical="top"/>
    </xf>
    <xf numFmtId="0" fontId="12" fillId="19" borderId="5" xfId="0" applyFont="1" applyFill="1" applyBorder="1" applyAlignment="1">
      <alignment horizontal="center" vertical="top"/>
    </xf>
    <xf numFmtId="0" fontId="0" fillId="4" borderId="2" xfId="0" applyFont="1" applyFill="1" applyBorder="1" applyAlignment="1">
      <alignment horizontal="center" vertical="center" wrapText="1"/>
    </xf>
    <xf numFmtId="169" fontId="8" fillId="0" borderId="21" xfId="0" applyNumberFormat="1" applyFont="1" applyFill="1" applyBorder="1" applyAlignment="1">
      <alignment horizontal="right" vertical="center"/>
    </xf>
    <xf numFmtId="169" fontId="8" fillId="0" borderId="26" xfId="0" applyNumberFormat="1" applyFont="1" applyFill="1" applyBorder="1" applyAlignment="1">
      <alignment horizontal="right" vertical="center"/>
    </xf>
    <xf numFmtId="169" fontId="8" fillId="0" borderId="2" xfId="0" applyNumberFormat="1" applyFont="1" applyFill="1" applyBorder="1" applyAlignment="1">
      <alignment horizontal="right" vertical="center"/>
    </xf>
    <xf numFmtId="0" fontId="4" fillId="0" borderId="0" xfId="0" applyFont="1" applyAlignment="1">
      <alignment horizontal="left" vertical="center"/>
    </xf>
    <xf numFmtId="0" fontId="11" fillId="18" borderId="3" xfId="0" applyFont="1" applyFill="1" applyBorder="1" applyAlignment="1">
      <alignment horizontal="center" vertical="top"/>
    </xf>
    <xf numFmtId="0" fontId="12" fillId="18" borderId="4" xfId="0" applyFont="1" applyFill="1" applyBorder="1" applyAlignment="1">
      <alignment horizontal="center" vertical="top"/>
    </xf>
    <xf numFmtId="0" fontId="12" fillId="18" borderId="5" xfId="0" applyFont="1" applyFill="1" applyBorder="1" applyAlignment="1">
      <alignment horizontal="center" vertical="top"/>
    </xf>
    <xf numFmtId="0" fontId="1" fillId="17" borderId="21" xfId="0" applyFont="1" applyFill="1" applyBorder="1" applyAlignment="1">
      <alignment horizontal="center" vertical="center"/>
    </xf>
    <xf numFmtId="0" fontId="1" fillId="17" borderId="2" xfId="0" applyFont="1" applyFill="1" applyBorder="1" applyAlignment="1">
      <alignment horizontal="center" vertical="center"/>
    </xf>
    <xf numFmtId="0" fontId="14" fillId="18" borderId="13" xfId="0" applyFont="1" applyFill="1" applyBorder="1" applyAlignment="1">
      <alignment horizontal="center" vertical="top"/>
    </xf>
    <xf numFmtId="0" fontId="14" fillId="18" borderId="14" xfId="0" applyFont="1" applyFill="1" applyBorder="1" applyAlignment="1">
      <alignment horizontal="center" vertical="top"/>
    </xf>
    <xf numFmtId="0" fontId="14" fillId="18" borderId="22" xfId="0" applyFont="1" applyFill="1" applyBorder="1" applyAlignment="1">
      <alignment horizontal="center" vertical="top"/>
    </xf>
    <xf numFmtId="0" fontId="10" fillId="17" borderId="21" xfId="0" applyFont="1" applyFill="1" applyBorder="1" applyAlignment="1">
      <alignment horizontal="center" vertical="center" wrapText="1"/>
    </xf>
    <xf numFmtId="0" fontId="10" fillId="17" borderId="2" xfId="0" applyFont="1" applyFill="1" applyBorder="1" applyAlignment="1">
      <alignment horizontal="center" vertical="center" wrapText="1"/>
    </xf>
    <xf numFmtId="0" fontId="10" fillId="18" borderId="13" xfId="0" applyFont="1" applyFill="1" applyBorder="1" applyAlignment="1">
      <alignment horizontal="center" vertical="top"/>
    </xf>
    <xf numFmtId="0" fontId="10" fillId="18" borderId="14" xfId="0" applyFont="1" applyFill="1" applyBorder="1" applyAlignment="1">
      <alignment horizontal="center" vertical="top"/>
    </xf>
    <xf numFmtId="0" fontId="10" fillId="18" borderId="22" xfId="0" applyFont="1" applyFill="1" applyBorder="1" applyAlignment="1">
      <alignment horizontal="center" vertical="top"/>
    </xf>
    <xf numFmtId="0" fontId="1" fillId="17" borderId="21" xfId="0" applyFont="1" applyFill="1" applyBorder="1" applyAlignment="1">
      <alignment horizontal="center" vertical="center" wrapText="1"/>
    </xf>
    <xf numFmtId="0" fontId="1" fillId="17" borderId="2" xfId="0" applyFont="1" applyFill="1" applyBorder="1" applyAlignment="1">
      <alignment horizontal="center" vertical="center" wrapText="1"/>
    </xf>
    <xf numFmtId="169" fontId="2" fillId="0" borderId="1" xfId="0" applyNumberFormat="1" applyFont="1" applyFill="1" applyBorder="1" applyAlignment="1">
      <alignment horizontal="right" vertical="center"/>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22" xfId="0" applyFont="1" applyBorder="1" applyAlignment="1">
      <alignment horizontal="center" vertical="center" wrapText="1"/>
    </xf>
    <xf numFmtId="169" fontId="1" fillId="0" borderId="13" xfId="49" applyNumberFormat="1" applyFont="1" applyBorder="1" applyAlignment="1">
      <alignment horizontal="center" vertical="center"/>
    </xf>
    <xf numFmtId="0" fontId="10" fillId="17" borderId="27" xfId="0" applyFont="1" applyFill="1" applyBorder="1" applyAlignment="1">
      <alignment horizontal="center" vertical="center"/>
    </xf>
    <xf numFmtId="0" fontId="10" fillId="17" borderId="19" xfId="0" applyFont="1" applyFill="1" applyBorder="1" applyAlignment="1">
      <alignment horizontal="center" vertical="center"/>
    </xf>
    <xf numFmtId="0" fontId="10" fillId="17" borderId="28" xfId="0" applyFont="1" applyFill="1" applyBorder="1" applyAlignment="1">
      <alignment horizontal="center" vertical="center"/>
    </xf>
    <xf numFmtId="0" fontId="10" fillId="17" borderId="24" xfId="0" applyFont="1" applyFill="1" applyBorder="1" applyAlignment="1">
      <alignment horizontal="center" vertical="center"/>
    </xf>
    <xf numFmtId="0" fontId="10" fillId="17" borderId="12" xfId="0" applyFont="1" applyFill="1" applyBorder="1" applyAlignment="1">
      <alignment horizontal="center" vertical="center"/>
    </xf>
    <xf numFmtId="0" fontId="10" fillId="17" borderId="29" xfId="0" applyFont="1" applyFill="1" applyBorder="1" applyAlignment="1">
      <alignment horizontal="center" vertical="center"/>
    </xf>
    <xf numFmtId="0" fontId="1" fillId="17" borderId="9" xfId="0" applyFont="1" applyFill="1" applyBorder="1" applyAlignment="1">
      <alignment horizontal="right" vertical="center"/>
    </xf>
    <xf numFmtId="0" fontId="1" fillId="17" borderId="2" xfId="0" applyFont="1" applyFill="1" applyBorder="1" applyAlignment="1">
      <alignment horizontal="right" vertical="center"/>
    </xf>
    <xf numFmtId="0" fontId="1" fillId="17" borderId="9" xfId="0" applyFont="1" applyFill="1" applyBorder="1" applyAlignment="1">
      <alignment horizontal="left" vertical="center"/>
    </xf>
    <xf numFmtId="0" fontId="1" fillId="17" borderId="2" xfId="0" applyFont="1" applyFill="1" applyBorder="1" applyAlignment="1">
      <alignment horizontal="left" vertical="center"/>
    </xf>
    <xf numFmtId="0" fontId="1" fillId="17" borderId="9" xfId="0" applyFont="1" applyFill="1" applyBorder="1" applyAlignment="1">
      <alignment horizontal="center" vertical="center"/>
    </xf>
    <xf numFmtId="0" fontId="1" fillId="17" borderId="9" xfId="0" applyFont="1" applyFill="1" applyBorder="1" applyAlignment="1"/>
    <xf numFmtId="0" fontId="1" fillId="17" borderId="2" xfId="0" applyFont="1" applyFill="1" applyBorder="1" applyAlignment="1"/>
    <xf numFmtId="0" fontId="1" fillId="17" borderId="27" xfId="0" applyFont="1" applyFill="1" applyBorder="1" applyAlignment="1"/>
    <xf numFmtId="0" fontId="1" fillId="17" borderId="24" xfId="0" applyFont="1" applyFill="1" applyBorder="1" applyAlignment="1"/>
    <xf numFmtId="0" fontId="11" fillId="18" borderId="4" xfId="0" applyFont="1" applyFill="1" applyBorder="1" applyAlignment="1">
      <alignment horizontal="center" vertical="top"/>
    </xf>
    <xf numFmtId="0" fontId="11" fillId="18" borderId="5" xfId="0" applyFont="1" applyFill="1" applyBorder="1" applyAlignment="1">
      <alignment horizontal="center" vertical="top"/>
    </xf>
    <xf numFmtId="0" fontId="2" fillId="17" borderId="1" xfId="0" applyFont="1" applyFill="1" applyBorder="1" applyAlignment="1">
      <alignment vertical="center"/>
    </xf>
    <xf numFmtId="0" fontId="1" fillId="17" borderId="1" xfId="0" applyFont="1" applyFill="1" applyBorder="1" applyAlignment="1">
      <alignment horizontal="center" vertical="center" wrapText="1"/>
    </xf>
    <xf numFmtId="0" fontId="2" fillId="17" borderId="1" xfId="0" applyFont="1" applyFill="1" applyBorder="1" applyAlignment="1">
      <alignment horizontal="center" vertical="center" wrapText="1"/>
    </xf>
    <xf numFmtId="0" fontId="10" fillId="3" borderId="13" xfId="0" applyFont="1" applyFill="1" applyBorder="1" applyAlignment="1">
      <alignment horizontal="center" vertical="top"/>
    </xf>
    <xf numFmtId="0" fontId="10" fillId="3" borderId="14" xfId="0" applyFont="1" applyFill="1" applyBorder="1" applyAlignment="1">
      <alignment horizontal="center" vertical="top"/>
    </xf>
    <xf numFmtId="0" fontId="10" fillId="3" borderId="22" xfId="0" applyFont="1" applyFill="1" applyBorder="1" applyAlignment="1">
      <alignment horizontal="center" vertical="top"/>
    </xf>
    <xf numFmtId="0" fontId="1" fillId="17" borderId="27" xfId="0" applyFont="1" applyFill="1" applyBorder="1" applyAlignment="1">
      <alignment horizontal="center" vertical="center"/>
    </xf>
    <xf numFmtId="0" fontId="1" fillId="17" borderId="24" xfId="0" applyFont="1" applyFill="1" applyBorder="1" applyAlignment="1">
      <alignment horizontal="center" vertical="center"/>
    </xf>
    <xf numFmtId="0" fontId="1" fillId="17" borderId="10" xfId="0" applyFont="1" applyFill="1" applyBorder="1" applyAlignment="1">
      <alignment horizontal="center" vertical="center"/>
    </xf>
    <xf numFmtId="0" fontId="1" fillId="17" borderId="9" xfId="0" applyFont="1" applyFill="1" applyBorder="1" applyAlignment="1">
      <alignment horizontal="center" vertical="center" wrapText="1"/>
    </xf>
    <xf numFmtId="0" fontId="11" fillId="17" borderId="4" xfId="0" applyFont="1" applyFill="1" applyBorder="1" applyAlignment="1">
      <alignment horizontal="center" vertical="top"/>
    </xf>
    <xf numFmtId="0" fontId="11" fillId="17" borderId="5" xfId="0" applyFont="1" applyFill="1" applyBorder="1" applyAlignment="1">
      <alignment horizontal="center" vertical="top"/>
    </xf>
    <xf numFmtId="169" fontId="2" fillId="0" borderId="21" xfId="0" applyNumberFormat="1" applyFont="1" applyFill="1" applyBorder="1" applyAlignment="1">
      <alignment horizontal="right" vertical="center"/>
    </xf>
    <xf numFmtId="169" fontId="2" fillId="0" borderId="26" xfId="0" applyNumberFormat="1" applyFont="1" applyFill="1" applyBorder="1" applyAlignment="1">
      <alignment horizontal="right" vertical="center"/>
    </xf>
    <xf numFmtId="169" fontId="2" fillId="0" borderId="2" xfId="0" applyNumberFormat="1" applyFont="1" applyFill="1" applyBorder="1" applyAlignment="1">
      <alignment horizontal="right" vertical="center"/>
    </xf>
    <xf numFmtId="4" fontId="1" fillId="0" borderId="21" xfId="0" applyNumberFormat="1" applyFont="1" applyBorder="1" applyAlignment="1">
      <alignment horizontal="right" vertical="center"/>
    </xf>
    <xf numFmtId="4" fontId="1" fillId="0" borderId="26" xfId="0" applyNumberFormat="1" applyFont="1" applyBorder="1" applyAlignment="1">
      <alignment horizontal="right" vertical="center"/>
    </xf>
    <xf numFmtId="0" fontId="2" fillId="17" borderId="2" xfId="0" applyFont="1" applyFill="1" applyBorder="1" applyAlignment="1">
      <alignment horizontal="right" vertical="center"/>
    </xf>
    <xf numFmtId="0" fontId="2" fillId="17" borderId="10" xfId="0" applyFont="1" applyFill="1" applyBorder="1" applyAlignment="1">
      <alignment vertical="center"/>
    </xf>
    <xf numFmtId="0" fontId="2" fillId="17" borderId="2" xfId="0" applyFont="1" applyFill="1" applyBorder="1" applyAlignment="1">
      <alignment horizontal="left" vertical="center"/>
    </xf>
    <xf numFmtId="0" fontId="1" fillId="17" borderId="19" xfId="0" applyFont="1" applyFill="1" applyBorder="1" applyAlignment="1"/>
    <xf numFmtId="0" fontId="2" fillId="17" borderId="6" xfId="0" applyFont="1" applyFill="1" applyBorder="1" applyAlignment="1"/>
    <xf numFmtId="0" fontId="2" fillId="0" borderId="1" xfId="0" applyFont="1" applyBorder="1" applyAlignment="1">
      <alignment horizontal="center" vertical="center" wrapText="1"/>
    </xf>
    <xf numFmtId="0" fontId="2" fillId="17" borderId="2" xfId="0" applyFont="1" applyFill="1" applyBorder="1" applyAlignment="1"/>
    <xf numFmtId="0" fontId="2" fillId="17" borderId="2" xfId="0" applyFont="1" applyFill="1"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xf>
    <xf numFmtId="0" fontId="1" fillId="0" borderId="1" xfId="0" applyFont="1" applyBorder="1" applyAlignment="1">
      <alignment horizontal="left"/>
    </xf>
    <xf numFmtId="0" fontId="1" fillId="0" borderId="12" xfId="0" applyFont="1" applyFill="1" applyBorder="1" applyAlignment="1">
      <alignment horizontal="center"/>
    </xf>
    <xf numFmtId="0" fontId="5" fillId="0" borderId="0" xfId="0" applyFont="1" applyAlignment="1">
      <alignment horizontal="center"/>
    </xf>
    <xf numFmtId="0" fontId="1" fillId="0" borderId="0" xfId="0" applyFont="1" applyAlignment="1">
      <alignment horizontal="center"/>
    </xf>
    <xf numFmtId="0" fontId="6" fillId="0" borderId="1" xfId="0" applyFont="1" applyBorder="1" applyAlignment="1">
      <alignment horizontal="left"/>
    </xf>
    <xf numFmtId="0" fontId="15" fillId="9" borderId="21" xfId="0" applyFont="1" applyFill="1" applyBorder="1" applyAlignment="1">
      <alignment horizontal="center" vertical="center" wrapText="1"/>
    </xf>
    <xf numFmtId="0" fontId="15" fillId="9" borderId="2" xfId="0" applyFont="1" applyFill="1" applyBorder="1" applyAlignment="1">
      <alignment horizontal="center" vertical="center" wrapText="1"/>
    </xf>
    <xf numFmtId="0" fontId="15" fillId="10" borderId="21" xfId="0" applyFont="1" applyFill="1" applyBorder="1" applyAlignment="1">
      <alignment horizontal="center" vertical="center" wrapText="1"/>
    </xf>
    <xf numFmtId="0" fontId="15" fillId="10" borderId="2" xfId="0" applyFont="1" applyFill="1" applyBorder="1" applyAlignment="1">
      <alignment horizontal="center" vertical="center" wrapText="1"/>
    </xf>
    <xf numFmtId="0" fontId="15" fillId="11" borderId="21" xfId="0" applyFont="1" applyFill="1" applyBorder="1" applyAlignment="1">
      <alignment horizontal="center" vertical="center" wrapText="1"/>
    </xf>
    <xf numFmtId="0" fontId="15" fillId="11" borderId="2" xfId="0" applyFont="1" applyFill="1" applyBorder="1" applyAlignment="1">
      <alignment horizontal="center" vertical="center" wrapText="1"/>
    </xf>
    <xf numFmtId="0" fontId="15" fillId="10" borderId="23" xfId="0" applyFont="1" applyFill="1" applyBorder="1" applyAlignment="1">
      <alignment horizontal="center" vertical="center" wrapText="1"/>
    </xf>
    <xf numFmtId="0" fontId="15" fillId="10" borderId="6" xfId="0" applyFont="1" applyFill="1" applyBorder="1" applyAlignment="1">
      <alignment horizontal="center" vertical="center" wrapText="1"/>
    </xf>
  </cellXfs>
  <cellStyles count="51">
    <cellStyle name="Currency 2" xfId="50"/>
    <cellStyle name="Euro" xfId="5"/>
    <cellStyle name="Euro 10" xfId="6"/>
    <cellStyle name="Euro 11" xfId="7"/>
    <cellStyle name="Euro 12" xfId="8"/>
    <cellStyle name="Euro 13" xfId="9"/>
    <cellStyle name="Euro 14" xfId="10"/>
    <cellStyle name="Euro 2" xfId="11"/>
    <cellStyle name="Euro 3" xfId="12"/>
    <cellStyle name="Euro 4" xfId="13"/>
    <cellStyle name="Euro 5" xfId="14"/>
    <cellStyle name="Euro 6" xfId="15"/>
    <cellStyle name="Euro 7" xfId="16"/>
    <cellStyle name="Euro 8" xfId="17"/>
    <cellStyle name="Euro 9" xfId="18"/>
    <cellStyle name="Millares" xfId="49" builtinId="3"/>
    <cellStyle name="Millares [0] 2" xfId="19"/>
    <cellStyle name="Millares [0] 3" xfId="20"/>
    <cellStyle name="Millares 2" xfId="21"/>
    <cellStyle name="Millares 2 2" xfId="45"/>
    <cellStyle name="Millares 3" xfId="22"/>
    <cellStyle name="Millares 4" xfId="23"/>
    <cellStyle name="Millares 4 2" xfId="24"/>
    <cellStyle name="Millares 5" xfId="25"/>
    <cellStyle name="Millares 6" xfId="46"/>
    <cellStyle name="Millares 7" xfId="47"/>
    <cellStyle name="Millares 8" xfId="48"/>
    <cellStyle name="Moneda [0] 2" xfId="26"/>
    <cellStyle name="Normal" xfId="0" builtinId="0"/>
    <cellStyle name="Normal 10" xfId="3"/>
    <cellStyle name="Normal 10 2" xfId="27"/>
    <cellStyle name="Normal 11" xfId="28"/>
    <cellStyle name="Normal 12" xfId="29"/>
    <cellStyle name="Normal 13" xfId="30"/>
    <cellStyle name="Normal 14" xfId="4"/>
    <cellStyle name="Normal 2" xfId="1"/>
    <cellStyle name="Normal 2 2" xfId="2"/>
    <cellStyle name="Normal 2 2 2" xfId="31"/>
    <cellStyle name="Normal 2 3" xfId="32"/>
    <cellStyle name="Normal 2 3 2" xfId="33"/>
    <cellStyle name="Normal 3" xfId="34"/>
    <cellStyle name="Normal 3 2" xfId="44"/>
    <cellStyle name="Normal 4" xfId="35"/>
    <cellStyle name="Normal 5" xfId="36"/>
    <cellStyle name="Normal 5 2" xfId="37"/>
    <cellStyle name="Normal 6" xfId="38"/>
    <cellStyle name="Normal 7" xfId="39"/>
    <cellStyle name="Normal 8" xfId="40"/>
    <cellStyle name="Normal 9" xfId="41"/>
    <cellStyle name="Porcentual 2" xfId="42"/>
    <cellStyle name="Porcentual 2 2" xfId="43"/>
  </cellStyles>
  <dxfs count="0"/>
  <tableStyles count="0" defaultTableStyle="TableStyleMedium9" defaultPivotStyle="PivotStyleLight16"/>
  <colors>
    <mruColors>
      <color rgb="FFFF240D"/>
      <color rgb="FFFF19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1635124</xdr:colOff>
      <xdr:row>3</xdr:row>
      <xdr:rowOff>9524</xdr:rowOff>
    </xdr:from>
    <xdr:to>
      <xdr:col>10</xdr:col>
      <xdr:colOff>126999</xdr:colOff>
      <xdr:row>6</xdr:row>
      <xdr:rowOff>31749</xdr:rowOff>
    </xdr:to>
    <xdr:pic>
      <xdr:nvPicPr>
        <xdr:cNvPr id="2" name="Imagen 1"/>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3764874" y="962024"/>
          <a:ext cx="2682875" cy="145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647700</xdr:colOff>
      <xdr:row>45</xdr:row>
      <xdr:rowOff>0</xdr:rowOff>
    </xdr:from>
    <xdr:ext cx="184731" cy="264560"/>
    <xdr:sp macro="" textlink="">
      <xdr:nvSpPr>
        <xdr:cNvPr id="2" name="1 CuadroTexto" hidden="1">
          <a:extLst>
            <a:ext uri="{FF2B5EF4-FFF2-40B4-BE49-F238E27FC236}">
              <a16:creationId xmlns="" xmlns:a16="http://schemas.microsoft.com/office/drawing/2014/main" id="{00000000-0008-0000-0200-000002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3" name="3 CuadroTexto" hidden="1">
          <a:extLst>
            <a:ext uri="{FF2B5EF4-FFF2-40B4-BE49-F238E27FC236}">
              <a16:creationId xmlns="" xmlns:a16="http://schemas.microsoft.com/office/drawing/2014/main" id="{00000000-0008-0000-0200-000003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4" name="5 CuadroTexto" hidden="1">
          <a:extLst>
            <a:ext uri="{FF2B5EF4-FFF2-40B4-BE49-F238E27FC236}">
              <a16:creationId xmlns="" xmlns:a16="http://schemas.microsoft.com/office/drawing/2014/main" id="{00000000-0008-0000-0200-000004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5" name="5 CuadroTexto" hidden="1">
          <a:extLst>
            <a:ext uri="{FF2B5EF4-FFF2-40B4-BE49-F238E27FC236}">
              <a16:creationId xmlns="" xmlns:a16="http://schemas.microsoft.com/office/drawing/2014/main" id="{00000000-0008-0000-0200-000005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6" name="5 CuadroTexto" hidden="1">
          <a:extLst>
            <a:ext uri="{FF2B5EF4-FFF2-40B4-BE49-F238E27FC236}">
              <a16:creationId xmlns="" xmlns:a16="http://schemas.microsoft.com/office/drawing/2014/main" id="{00000000-0008-0000-0200-000006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7" name="5 CuadroTexto" hidden="1">
          <a:extLst>
            <a:ext uri="{FF2B5EF4-FFF2-40B4-BE49-F238E27FC236}">
              <a16:creationId xmlns="" xmlns:a16="http://schemas.microsoft.com/office/drawing/2014/main" id="{00000000-0008-0000-0200-000007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8" name="5 CuadroTexto" hidden="1">
          <a:extLst>
            <a:ext uri="{FF2B5EF4-FFF2-40B4-BE49-F238E27FC236}">
              <a16:creationId xmlns="" xmlns:a16="http://schemas.microsoft.com/office/drawing/2014/main" id="{00000000-0008-0000-0200-000008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9" name="5 CuadroTexto" hidden="1">
          <a:extLst>
            <a:ext uri="{FF2B5EF4-FFF2-40B4-BE49-F238E27FC236}">
              <a16:creationId xmlns="" xmlns:a16="http://schemas.microsoft.com/office/drawing/2014/main" id="{00000000-0008-0000-0200-000009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10" name="5 CuadroTexto" hidden="1">
          <a:extLst>
            <a:ext uri="{FF2B5EF4-FFF2-40B4-BE49-F238E27FC236}">
              <a16:creationId xmlns="" xmlns:a16="http://schemas.microsoft.com/office/drawing/2014/main" id="{00000000-0008-0000-0200-00000A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11" name="5 CuadroTexto" hidden="1">
          <a:extLst>
            <a:ext uri="{FF2B5EF4-FFF2-40B4-BE49-F238E27FC236}">
              <a16:creationId xmlns="" xmlns:a16="http://schemas.microsoft.com/office/drawing/2014/main" id="{00000000-0008-0000-0200-00000B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12" name="5 CuadroTexto" hidden="1">
          <a:extLst>
            <a:ext uri="{FF2B5EF4-FFF2-40B4-BE49-F238E27FC236}">
              <a16:creationId xmlns="" xmlns:a16="http://schemas.microsoft.com/office/drawing/2014/main" id="{00000000-0008-0000-0200-00000C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13" name="5 CuadroTexto" hidden="1">
          <a:extLst>
            <a:ext uri="{FF2B5EF4-FFF2-40B4-BE49-F238E27FC236}">
              <a16:creationId xmlns="" xmlns:a16="http://schemas.microsoft.com/office/drawing/2014/main" id="{00000000-0008-0000-0200-00000D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14" name="5 CuadroTexto" hidden="1">
          <a:extLst>
            <a:ext uri="{FF2B5EF4-FFF2-40B4-BE49-F238E27FC236}">
              <a16:creationId xmlns="" xmlns:a16="http://schemas.microsoft.com/office/drawing/2014/main" id="{00000000-0008-0000-0200-00000E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15" name="5 CuadroTexto" hidden="1">
          <a:extLst>
            <a:ext uri="{FF2B5EF4-FFF2-40B4-BE49-F238E27FC236}">
              <a16:creationId xmlns="" xmlns:a16="http://schemas.microsoft.com/office/drawing/2014/main" id="{00000000-0008-0000-0200-00000F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16" name="5 CuadroTexto" hidden="1">
          <a:extLst>
            <a:ext uri="{FF2B5EF4-FFF2-40B4-BE49-F238E27FC236}">
              <a16:creationId xmlns="" xmlns:a16="http://schemas.microsoft.com/office/drawing/2014/main" id="{00000000-0008-0000-0200-000010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17" name="5 CuadroTexto" hidden="1">
          <a:extLst>
            <a:ext uri="{FF2B5EF4-FFF2-40B4-BE49-F238E27FC236}">
              <a16:creationId xmlns="" xmlns:a16="http://schemas.microsoft.com/office/drawing/2014/main" id="{00000000-0008-0000-0200-000011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18" name="5 CuadroTexto" hidden="1">
          <a:extLst>
            <a:ext uri="{FF2B5EF4-FFF2-40B4-BE49-F238E27FC236}">
              <a16:creationId xmlns="" xmlns:a16="http://schemas.microsoft.com/office/drawing/2014/main" id="{00000000-0008-0000-0200-000012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19" name="5 CuadroTexto" hidden="1">
          <a:extLst>
            <a:ext uri="{FF2B5EF4-FFF2-40B4-BE49-F238E27FC236}">
              <a16:creationId xmlns="" xmlns:a16="http://schemas.microsoft.com/office/drawing/2014/main" id="{00000000-0008-0000-0200-000013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20" name="5 CuadroTexto" hidden="1">
          <a:extLst>
            <a:ext uri="{FF2B5EF4-FFF2-40B4-BE49-F238E27FC236}">
              <a16:creationId xmlns="" xmlns:a16="http://schemas.microsoft.com/office/drawing/2014/main" id="{00000000-0008-0000-0200-000014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21" name="5 CuadroTexto" hidden="1">
          <a:extLst>
            <a:ext uri="{FF2B5EF4-FFF2-40B4-BE49-F238E27FC236}">
              <a16:creationId xmlns="" xmlns:a16="http://schemas.microsoft.com/office/drawing/2014/main" id="{00000000-0008-0000-0200-000015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22" name="5 CuadroTexto" hidden="1">
          <a:extLst>
            <a:ext uri="{FF2B5EF4-FFF2-40B4-BE49-F238E27FC236}">
              <a16:creationId xmlns="" xmlns:a16="http://schemas.microsoft.com/office/drawing/2014/main" id="{00000000-0008-0000-0200-000016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23" name="5 CuadroTexto" hidden="1">
          <a:extLst>
            <a:ext uri="{FF2B5EF4-FFF2-40B4-BE49-F238E27FC236}">
              <a16:creationId xmlns="" xmlns:a16="http://schemas.microsoft.com/office/drawing/2014/main" id="{00000000-0008-0000-0200-000017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24" name="5 CuadroTexto" hidden="1">
          <a:extLst>
            <a:ext uri="{FF2B5EF4-FFF2-40B4-BE49-F238E27FC236}">
              <a16:creationId xmlns="" xmlns:a16="http://schemas.microsoft.com/office/drawing/2014/main" id="{00000000-0008-0000-0200-000018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25" name="5 CuadroTexto" hidden="1">
          <a:extLst>
            <a:ext uri="{FF2B5EF4-FFF2-40B4-BE49-F238E27FC236}">
              <a16:creationId xmlns="" xmlns:a16="http://schemas.microsoft.com/office/drawing/2014/main" id="{00000000-0008-0000-0200-000019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26" name="5 CuadroTexto" hidden="1">
          <a:extLst>
            <a:ext uri="{FF2B5EF4-FFF2-40B4-BE49-F238E27FC236}">
              <a16:creationId xmlns="" xmlns:a16="http://schemas.microsoft.com/office/drawing/2014/main" id="{00000000-0008-0000-0200-00001A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27" name="5 CuadroTexto" hidden="1">
          <a:extLst>
            <a:ext uri="{FF2B5EF4-FFF2-40B4-BE49-F238E27FC236}">
              <a16:creationId xmlns="" xmlns:a16="http://schemas.microsoft.com/office/drawing/2014/main" id="{00000000-0008-0000-0200-00001B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28" name="5 CuadroTexto" hidden="1">
          <a:extLst>
            <a:ext uri="{FF2B5EF4-FFF2-40B4-BE49-F238E27FC236}">
              <a16:creationId xmlns="" xmlns:a16="http://schemas.microsoft.com/office/drawing/2014/main" id="{00000000-0008-0000-0200-00001C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29" name="5 CuadroTexto" hidden="1">
          <a:extLst>
            <a:ext uri="{FF2B5EF4-FFF2-40B4-BE49-F238E27FC236}">
              <a16:creationId xmlns="" xmlns:a16="http://schemas.microsoft.com/office/drawing/2014/main" id="{00000000-0008-0000-0200-00001D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30" name="5 CuadroTexto" hidden="1">
          <a:extLst>
            <a:ext uri="{FF2B5EF4-FFF2-40B4-BE49-F238E27FC236}">
              <a16:creationId xmlns="" xmlns:a16="http://schemas.microsoft.com/office/drawing/2014/main" id="{00000000-0008-0000-0200-00001E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31" name="5 CuadroTexto" hidden="1">
          <a:extLst>
            <a:ext uri="{FF2B5EF4-FFF2-40B4-BE49-F238E27FC236}">
              <a16:creationId xmlns="" xmlns:a16="http://schemas.microsoft.com/office/drawing/2014/main" id="{00000000-0008-0000-0200-00001F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32" name="5 CuadroTexto" hidden="1">
          <a:extLst>
            <a:ext uri="{FF2B5EF4-FFF2-40B4-BE49-F238E27FC236}">
              <a16:creationId xmlns="" xmlns:a16="http://schemas.microsoft.com/office/drawing/2014/main" id="{00000000-0008-0000-0200-000020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33" name="5 CuadroTexto" hidden="1">
          <a:extLst>
            <a:ext uri="{FF2B5EF4-FFF2-40B4-BE49-F238E27FC236}">
              <a16:creationId xmlns="" xmlns:a16="http://schemas.microsoft.com/office/drawing/2014/main" id="{00000000-0008-0000-0200-000021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34" name="5 CuadroTexto" hidden="1">
          <a:extLst>
            <a:ext uri="{FF2B5EF4-FFF2-40B4-BE49-F238E27FC236}">
              <a16:creationId xmlns="" xmlns:a16="http://schemas.microsoft.com/office/drawing/2014/main" id="{00000000-0008-0000-0200-000022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35" name="5 CuadroTexto" hidden="1">
          <a:extLst>
            <a:ext uri="{FF2B5EF4-FFF2-40B4-BE49-F238E27FC236}">
              <a16:creationId xmlns="" xmlns:a16="http://schemas.microsoft.com/office/drawing/2014/main" id="{00000000-0008-0000-0200-000023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36" name="2 CuadroTexto" hidden="1">
          <a:extLst>
            <a:ext uri="{FF2B5EF4-FFF2-40B4-BE49-F238E27FC236}">
              <a16:creationId xmlns="" xmlns:a16="http://schemas.microsoft.com/office/drawing/2014/main" id="{00000000-0008-0000-0200-000024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37" name="5 CuadroTexto" hidden="1">
          <a:extLst>
            <a:ext uri="{FF2B5EF4-FFF2-40B4-BE49-F238E27FC236}">
              <a16:creationId xmlns="" xmlns:a16="http://schemas.microsoft.com/office/drawing/2014/main" id="{00000000-0008-0000-0200-000025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38" name="5 CuadroTexto" hidden="1">
          <a:extLst>
            <a:ext uri="{FF2B5EF4-FFF2-40B4-BE49-F238E27FC236}">
              <a16:creationId xmlns="" xmlns:a16="http://schemas.microsoft.com/office/drawing/2014/main" id="{00000000-0008-0000-0200-000026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39" name="5 CuadroTexto" hidden="1">
          <a:extLst>
            <a:ext uri="{FF2B5EF4-FFF2-40B4-BE49-F238E27FC236}">
              <a16:creationId xmlns="" xmlns:a16="http://schemas.microsoft.com/office/drawing/2014/main" id="{00000000-0008-0000-0200-000027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40" name="5 CuadroTexto" hidden="1">
          <a:extLst>
            <a:ext uri="{FF2B5EF4-FFF2-40B4-BE49-F238E27FC236}">
              <a16:creationId xmlns="" xmlns:a16="http://schemas.microsoft.com/office/drawing/2014/main" id="{00000000-0008-0000-0200-000028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41" name="5 CuadroTexto" hidden="1">
          <a:extLst>
            <a:ext uri="{FF2B5EF4-FFF2-40B4-BE49-F238E27FC236}">
              <a16:creationId xmlns="" xmlns:a16="http://schemas.microsoft.com/office/drawing/2014/main" id="{00000000-0008-0000-0200-000029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42" name="5 CuadroTexto" hidden="1">
          <a:extLst>
            <a:ext uri="{FF2B5EF4-FFF2-40B4-BE49-F238E27FC236}">
              <a16:creationId xmlns="" xmlns:a16="http://schemas.microsoft.com/office/drawing/2014/main" id="{00000000-0008-0000-0200-00002A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43" name="5 CuadroTexto" hidden="1">
          <a:extLst>
            <a:ext uri="{FF2B5EF4-FFF2-40B4-BE49-F238E27FC236}">
              <a16:creationId xmlns="" xmlns:a16="http://schemas.microsoft.com/office/drawing/2014/main" id="{00000000-0008-0000-0200-00002B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44" name="5 CuadroTexto" hidden="1">
          <a:extLst>
            <a:ext uri="{FF2B5EF4-FFF2-40B4-BE49-F238E27FC236}">
              <a16:creationId xmlns="" xmlns:a16="http://schemas.microsoft.com/office/drawing/2014/main" id="{00000000-0008-0000-0200-00002C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45" name="5 CuadroTexto" hidden="1">
          <a:extLst>
            <a:ext uri="{FF2B5EF4-FFF2-40B4-BE49-F238E27FC236}">
              <a16:creationId xmlns="" xmlns:a16="http://schemas.microsoft.com/office/drawing/2014/main" id="{00000000-0008-0000-0200-00002D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46" name="5 CuadroTexto" hidden="1">
          <a:extLst>
            <a:ext uri="{FF2B5EF4-FFF2-40B4-BE49-F238E27FC236}">
              <a16:creationId xmlns="" xmlns:a16="http://schemas.microsoft.com/office/drawing/2014/main" id="{00000000-0008-0000-0200-00002E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47" name="5 CuadroTexto" hidden="1">
          <a:extLst>
            <a:ext uri="{FF2B5EF4-FFF2-40B4-BE49-F238E27FC236}">
              <a16:creationId xmlns="" xmlns:a16="http://schemas.microsoft.com/office/drawing/2014/main" id="{00000000-0008-0000-0200-00002F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48" name="5 CuadroTexto" hidden="1">
          <a:extLst>
            <a:ext uri="{FF2B5EF4-FFF2-40B4-BE49-F238E27FC236}">
              <a16:creationId xmlns="" xmlns:a16="http://schemas.microsoft.com/office/drawing/2014/main" id="{00000000-0008-0000-0200-000030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49" name="5 CuadroTexto" hidden="1">
          <a:extLst>
            <a:ext uri="{FF2B5EF4-FFF2-40B4-BE49-F238E27FC236}">
              <a16:creationId xmlns="" xmlns:a16="http://schemas.microsoft.com/office/drawing/2014/main" id="{00000000-0008-0000-0200-000031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50" name="5 CuadroTexto" hidden="1">
          <a:extLst>
            <a:ext uri="{FF2B5EF4-FFF2-40B4-BE49-F238E27FC236}">
              <a16:creationId xmlns="" xmlns:a16="http://schemas.microsoft.com/office/drawing/2014/main" id="{00000000-0008-0000-0200-000032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51" name="5 CuadroTexto" hidden="1">
          <a:extLst>
            <a:ext uri="{FF2B5EF4-FFF2-40B4-BE49-F238E27FC236}">
              <a16:creationId xmlns="" xmlns:a16="http://schemas.microsoft.com/office/drawing/2014/main" id="{00000000-0008-0000-0200-000033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52" name="5 CuadroTexto" hidden="1">
          <a:extLst>
            <a:ext uri="{FF2B5EF4-FFF2-40B4-BE49-F238E27FC236}">
              <a16:creationId xmlns="" xmlns:a16="http://schemas.microsoft.com/office/drawing/2014/main" id="{00000000-0008-0000-0200-000034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53" name="5 CuadroTexto" hidden="1">
          <a:extLst>
            <a:ext uri="{FF2B5EF4-FFF2-40B4-BE49-F238E27FC236}">
              <a16:creationId xmlns="" xmlns:a16="http://schemas.microsoft.com/office/drawing/2014/main" id="{00000000-0008-0000-0200-000035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54" name="5 CuadroTexto" hidden="1">
          <a:extLst>
            <a:ext uri="{FF2B5EF4-FFF2-40B4-BE49-F238E27FC236}">
              <a16:creationId xmlns="" xmlns:a16="http://schemas.microsoft.com/office/drawing/2014/main" id="{00000000-0008-0000-0200-000036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55" name="103 CuadroTexto" hidden="1">
          <a:extLst>
            <a:ext uri="{FF2B5EF4-FFF2-40B4-BE49-F238E27FC236}">
              <a16:creationId xmlns="" xmlns:a16="http://schemas.microsoft.com/office/drawing/2014/main" id="{00000000-0008-0000-0200-000037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56" name="2 CuadroTexto" hidden="1">
          <a:extLst>
            <a:ext uri="{FF2B5EF4-FFF2-40B4-BE49-F238E27FC236}">
              <a16:creationId xmlns="" xmlns:a16="http://schemas.microsoft.com/office/drawing/2014/main" id="{00000000-0008-0000-0200-000038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57" name="106 CuadroTexto" hidden="1">
          <a:extLst>
            <a:ext uri="{FF2B5EF4-FFF2-40B4-BE49-F238E27FC236}">
              <a16:creationId xmlns="" xmlns:a16="http://schemas.microsoft.com/office/drawing/2014/main" id="{00000000-0008-0000-0200-000039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58" name="2 CuadroTexto" hidden="1">
          <a:extLst>
            <a:ext uri="{FF2B5EF4-FFF2-40B4-BE49-F238E27FC236}">
              <a16:creationId xmlns="" xmlns:a16="http://schemas.microsoft.com/office/drawing/2014/main" id="{00000000-0008-0000-0200-00003A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59" name="5 CuadroTexto" hidden="1">
          <a:extLst>
            <a:ext uri="{FF2B5EF4-FFF2-40B4-BE49-F238E27FC236}">
              <a16:creationId xmlns="" xmlns:a16="http://schemas.microsoft.com/office/drawing/2014/main" id="{00000000-0008-0000-0200-00003B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60" name="5 CuadroTexto" hidden="1">
          <a:extLst>
            <a:ext uri="{FF2B5EF4-FFF2-40B4-BE49-F238E27FC236}">
              <a16:creationId xmlns="" xmlns:a16="http://schemas.microsoft.com/office/drawing/2014/main" id="{00000000-0008-0000-0200-00003C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61" name="5 CuadroTexto" hidden="1">
          <a:extLst>
            <a:ext uri="{FF2B5EF4-FFF2-40B4-BE49-F238E27FC236}">
              <a16:creationId xmlns="" xmlns:a16="http://schemas.microsoft.com/office/drawing/2014/main" id="{00000000-0008-0000-0200-00003D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62" name="5 CuadroTexto" hidden="1">
          <a:extLst>
            <a:ext uri="{FF2B5EF4-FFF2-40B4-BE49-F238E27FC236}">
              <a16:creationId xmlns="" xmlns:a16="http://schemas.microsoft.com/office/drawing/2014/main" id="{00000000-0008-0000-0200-00003E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63" name="5 CuadroTexto" hidden="1">
          <a:extLst>
            <a:ext uri="{FF2B5EF4-FFF2-40B4-BE49-F238E27FC236}">
              <a16:creationId xmlns="" xmlns:a16="http://schemas.microsoft.com/office/drawing/2014/main" id="{00000000-0008-0000-0200-00003F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64" name="5 CuadroTexto" hidden="1">
          <a:extLst>
            <a:ext uri="{FF2B5EF4-FFF2-40B4-BE49-F238E27FC236}">
              <a16:creationId xmlns="" xmlns:a16="http://schemas.microsoft.com/office/drawing/2014/main" id="{00000000-0008-0000-0200-000040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65" name="5 CuadroTexto" hidden="1">
          <a:extLst>
            <a:ext uri="{FF2B5EF4-FFF2-40B4-BE49-F238E27FC236}">
              <a16:creationId xmlns="" xmlns:a16="http://schemas.microsoft.com/office/drawing/2014/main" id="{00000000-0008-0000-0200-000041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66" name="5 CuadroTexto" hidden="1">
          <a:extLst>
            <a:ext uri="{FF2B5EF4-FFF2-40B4-BE49-F238E27FC236}">
              <a16:creationId xmlns="" xmlns:a16="http://schemas.microsoft.com/office/drawing/2014/main" id="{00000000-0008-0000-0200-000042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67" name="5 CuadroTexto" hidden="1">
          <a:extLst>
            <a:ext uri="{FF2B5EF4-FFF2-40B4-BE49-F238E27FC236}">
              <a16:creationId xmlns="" xmlns:a16="http://schemas.microsoft.com/office/drawing/2014/main" id="{00000000-0008-0000-0200-000043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68" name="5 CuadroTexto" hidden="1">
          <a:extLst>
            <a:ext uri="{FF2B5EF4-FFF2-40B4-BE49-F238E27FC236}">
              <a16:creationId xmlns="" xmlns:a16="http://schemas.microsoft.com/office/drawing/2014/main" id="{00000000-0008-0000-0200-000044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69" name="5 CuadroTexto" hidden="1">
          <a:extLst>
            <a:ext uri="{FF2B5EF4-FFF2-40B4-BE49-F238E27FC236}">
              <a16:creationId xmlns="" xmlns:a16="http://schemas.microsoft.com/office/drawing/2014/main" id="{00000000-0008-0000-0200-000045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70" name="5 CuadroTexto" hidden="1">
          <a:extLst>
            <a:ext uri="{FF2B5EF4-FFF2-40B4-BE49-F238E27FC236}">
              <a16:creationId xmlns="" xmlns:a16="http://schemas.microsoft.com/office/drawing/2014/main" id="{00000000-0008-0000-0200-000046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71" name="5 CuadroTexto" hidden="1">
          <a:extLst>
            <a:ext uri="{FF2B5EF4-FFF2-40B4-BE49-F238E27FC236}">
              <a16:creationId xmlns="" xmlns:a16="http://schemas.microsoft.com/office/drawing/2014/main" id="{00000000-0008-0000-0200-000047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72" name="5 CuadroTexto" hidden="1">
          <a:extLst>
            <a:ext uri="{FF2B5EF4-FFF2-40B4-BE49-F238E27FC236}">
              <a16:creationId xmlns="" xmlns:a16="http://schemas.microsoft.com/office/drawing/2014/main" id="{00000000-0008-0000-0200-000048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73" name="5 CuadroTexto" hidden="1">
          <a:extLst>
            <a:ext uri="{FF2B5EF4-FFF2-40B4-BE49-F238E27FC236}">
              <a16:creationId xmlns="" xmlns:a16="http://schemas.microsoft.com/office/drawing/2014/main" id="{00000000-0008-0000-0200-000049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45</xdr:row>
      <xdr:rowOff>0</xdr:rowOff>
    </xdr:from>
    <xdr:ext cx="184731" cy="264560"/>
    <xdr:sp macro="" textlink="">
      <xdr:nvSpPr>
        <xdr:cNvPr id="74" name="5 CuadroTexto" hidden="1">
          <a:extLst>
            <a:ext uri="{FF2B5EF4-FFF2-40B4-BE49-F238E27FC236}">
              <a16:creationId xmlns="" xmlns:a16="http://schemas.microsoft.com/office/drawing/2014/main" id="{00000000-0008-0000-0200-00004A000000}"/>
            </a:ext>
          </a:extLst>
        </xdr:cNvPr>
        <xdr:cNvSpPr txBox="1"/>
      </xdr:nvSpPr>
      <xdr:spPr>
        <a:xfrm>
          <a:off x="762000"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647700</xdr:colOff>
      <xdr:row>37</xdr:row>
      <xdr:rowOff>0</xdr:rowOff>
    </xdr:from>
    <xdr:ext cx="184731" cy="264560"/>
    <xdr:sp macro="" textlink="">
      <xdr:nvSpPr>
        <xdr:cNvPr id="2" name="1 CuadroTexto" hidden="1">
          <a:extLst>
            <a:ext uri="{FF2B5EF4-FFF2-40B4-BE49-F238E27FC236}">
              <a16:creationId xmlns="" xmlns:a16="http://schemas.microsoft.com/office/drawing/2014/main" id="{00000000-0008-0000-0300-000002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3" name="3 CuadroTexto" hidden="1">
          <a:extLst>
            <a:ext uri="{FF2B5EF4-FFF2-40B4-BE49-F238E27FC236}">
              <a16:creationId xmlns="" xmlns:a16="http://schemas.microsoft.com/office/drawing/2014/main" id="{00000000-0008-0000-0300-000003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4" name="5 CuadroTexto" hidden="1">
          <a:extLst>
            <a:ext uri="{FF2B5EF4-FFF2-40B4-BE49-F238E27FC236}">
              <a16:creationId xmlns="" xmlns:a16="http://schemas.microsoft.com/office/drawing/2014/main" id="{00000000-0008-0000-0300-000004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5" name="5 CuadroTexto" hidden="1">
          <a:extLst>
            <a:ext uri="{FF2B5EF4-FFF2-40B4-BE49-F238E27FC236}">
              <a16:creationId xmlns="" xmlns:a16="http://schemas.microsoft.com/office/drawing/2014/main" id="{00000000-0008-0000-0300-000005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6" name="5 CuadroTexto" hidden="1">
          <a:extLst>
            <a:ext uri="{FF2B5EF4-FFF2-40B4-BE49-F238E27FC236}">
              <a16:creationId xmlns="" xmlns:a16="http://schemas.microsoft.com/office/drawing/2014/main" id="{00000000-0008-0000-0300-000006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7" name="5 CuadroTexto" hidden="1">
          <a:extLst>
            <a:ext uri="{FF2B5EF4-FFF2-40B4-BE49-F238E27FC236}">
              <a16:creationId xmlns="" xmlns:a16="http://schemas.microsoft.com/office/drawing/2014/main" id="{00000000-0008-0000-0300-000007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8" name="5 CuadroTexto" hidden="1">
          <a:extLst>
            <a:ext uri="{FF2B5EF4-FFF2-40B4-BE49-F238E27FC236}">
              <a16:creationId xmlns="" xmlns:a16="http://schemas.microsoft.com/office/drawing/2014/main" id="{00000000-0008-0000-0300-000008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9" name="5 CuadroTexto" hidden="1">
          <a:extLst>
            <a:ext uri="{FF2B5EF4-FFF2-40B4-BE49-F238E27FC236}">
              <a16:creationId xmlns="" xmlns:a16="http://schemas.microsoft.com/office/drawing/2014/main" id="{00000000-0008-0000-0300-000009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10" name="5 CuadroTexto" hidden="1">
          <a:extLst>
            <a:ext uri="{FF2B5EF4-FFF2-40B4-BE49-F238E27FC236}">
              <a16:creationId xmlns="" xmlns:a16="http://schemas.microsoft.com/office/drawing/2014/main" id="{00000000-0008-0000-0300-00000A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11" name="5 CuadroTexto" hidden="1">
          <a:extLst>
            <a:ext uri="{FF2B5EF4-FFF2-40B4-BE49-F238E27FC236}">
              <a16:creationId xmlns="" xmlns:a16="http://schemas.microsoft.com/office/drawing/2014/main" id="{00000000-0008-0000-0300-00000B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12" name="5 CuadroTexto" hidden="1">
          <a:extLst>
            <a:ext uri="{FF2B5EF4-FFF2-40B4-BE49-F238E27FC236}">
              <a16:creationId xmlns="" xmlns:a16="http://schemas.microsoft.com/office/drawing/2014/main" id="{00000000-0008-0000-0300-00000C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13" name="5 CuadroTexto" hidden="1">
          <a:extLst>
            <a:ext uri="{FF2B5EF4-FFF2-40B4-BE49-F238E27FC236}">
              <a16:creationId xmlns="" xmlns:a16="http://schemas.microsoft.com/office/drawing/2014/main" id="{00000000-0008-0000-0300-00000D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14" name="5 CuadroTexto" hidden="1">
          <a:extLst>
            <a:ext uri="{FF2B5EF4-FFF2-40B4-BE49-F238E27FC236}">
              <a16:creationId xmlns="" xmlns:a16="http://schemas.microsoft.com/office/drawing/2014/main" id="{00000000-0008-0000-0300-00000E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15" name="5 CuadroTexto" hidden="1">
          <a:extLst>
            <a:ext uri="{FF2B5EF4-FFF2-40B4-BE49-F238E27FC236}">
              <a16:creationId xmlns="" xmlns:a16="http://schemas.microsoft.com/office/drawing/2014/main" id="{00000000-0008-0000-0300-00000F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16" name="5 CuadroTexto" hidden="1">
          <a:extLst>
            <a:ext uri="{FF2B5EF4-FFF2-40B4-BE49-F238E27FC236}">
              <a16:creationId xmlns="" xmlns:a16="http://schemas.microsoft.com/office/drawing/2014/main" id="{00000000-0008-0000-0300-000010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17" name="5 CuadroTexto" hidden="1">
          <a:extLst>
            <a:ext uri="{FF2B5EF4-FFF2-40B4-BE49-F238E27FC236}">
              <a16:creationId xmlns="" xmlns:a16="http://schemas.microsoft.com/office/drawing/2014/main" id="{00000000-0008-0000-0300-000011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18" name="5 CuadroTexto" hidden="1">
          <a:extLst>
            <a:ext uri="{FF2B5EF4-FFF2-40B4-BE49-F238E27FC236}">
              <a16:creationId xmlns="" xmlns:a16="http://schemas.microsoft.com/office/drawing/2014/main" id="{00000000-0008-0000-0300-000012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19" name="5 CuadroTexto" hidden="1">
          <a:extLst>
            <a:ext uri="{FF2B5EF4-FFF2-40B4-BE49-F238E27FC236}">
              <a16:creationId xmlns="" xmlns:a16="http://schemas.microsoft.com/office/drawing/2014/main" id="{00000000-0008-0000-0300-000013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20" name="5 CuadroTexto" hidden="1">
          <a:extLst>
            <a:ext uri="{FF2B5EF4-FFF2-40B4-BE49-F238E27FC236}">
              <a16:creationId xmlns="" xmlns:a16="http://schemas.microsoft.com/office/drawing/2014/main" id="{00000000-0008-0000-0300-000014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21" name="5 CuadroTexto" hidden="1">
          <a:extLst>
            <a:ext uri="{FF2B5EF4-FFF2-40B4-BE49-F238E27FC236}">
              <a16:creationId xmlns="" xmlns:a16="http://schemas.microsoft.com/office/drawing/2014/main" id="{00000000-0008-0000-0300-000015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22" name="5 CuadroTexto" hidden="1">
          <a:extLst>
            <a:ext uri="{FF2B5EF4-FFF2-40B4-BE49-F238E27FC236}">
              <a16:creationId xmlns="" xmlns:a16="http://schemas.microsoft.com/office/drawing/2014/main" id="{00000000-0008-0000-0300-000016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23" name="5 CuadroTexto" hidden="1">
          <a:extLst>
            <a:ext uri="{FF2B5EF4-FFF2-40B4-BE49-F238E27FC236}">
              <a16:creationId xmlns="" xmlns:a16="http://schemas.microsoft.com/office/drawing/2014/main" id="{00000000-0008-0000-0300-000017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24" name="5 CuadroTexto" hidden="1">
          <a:extLst>
            <a:ext uri="{FF2B5EF4-FFF2-40B4-BE49-F238E27FC236}">
              <a16:creationId xmlns="" xmlns:a16="http://schemas.microsoft.com/office/drawing/2014/main" id="{00000000-0008-0000-0300-000018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25" name="5 CuadroTexto" hidden="1">
          <a:extLst>
            <a:ext uri="{FF2B5EF4-FFF2-40B4-BE49-F238E27FC236}">
              <a16:creationId xmlns="" xmlns:a16="http://schemas.microsoft.com/office/drawing/2014/main" id="{00000000-0008-0000-0300-000019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26" name="5 CuadroTexto" hidden="1">
          <a:extLst>
            <a:ext uri="{FF2B5EF4-FFF2-40B4-BE49-F238E27FC236}">
              <a16:creationId xmlns="" xmlns:a16="http://schemas.microsoft.com/office/drawing/2014/main" id="{00000000-0008-0000-0300-00001A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27" name="5 CuadroTexto" hidden="1">
          <a:extLst>
            <a:ext uri="{FF2B5EF4-FFF2-40B4-BE49-F238E27FC236}">
              <a16:creationId xmlns="" xmlns:a16="http://schemas.microsoft.com/office/drawing/2014/main" id="{00000000-0008-0000-0300-00001B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28" name="5 CuadroTexto" hidden="1">
          <a:extLst>
            <a:ext uri="{FF2B5EF4-FFF2-40B4-BE49-F238E27FC236}">
              <a16:creationId xmlns="" xmlns:a16="http://schemas.microsoft.com/office/drawing/2014/main" id="{00000000-0008-0000-0300-00001C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29" name="5 CuadroTexto" hidden="1">
          <a:extLst>
            <a:ext uri="{FF2B5EF4-FFF2-40B4-BE49-F238E27FC236}">
              <a16:creationId xmlns="" xmlns:a16="http://schemas.microsoft.com/office/drawing/2014/main" id="{00000000-0008-0000-0300-00001D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30" name="5 CuadroTexto" hidden="1">
          <a:extLst>
            <a:ext uri="{FF2B5EF4-FFF2-40B4-BE49-F238E27FC236}">
              <a16:creationId xmlns="" xmlns:a16="http://schemas.microsoft.com/office/drawing/2014/main" id="{00000000-0008-0000-0300-00001E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31" name="5 CuadroTexto" hidden="1">
          <a:extLst>
            <a:ext uri="{FF2B5EF4-FFF2-40B4-BE49-F238E27FC236}">
              <a16:creationId xmlns="" xmlns:a16="http://schemas.microsoft.com/office/drawing/2014/main" id="{00000000-0008-0000-0300-00001F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32" name="5 CuadroTexto" hidden="1">
          <a:extLst>
            <a:ext uri="{FF2B5EF4-FFF2-40B4-BE49-F238E27FC236}">
              <a16:creationId xmlns="" xmlns:a16="http://schemas.microsoft.com/office/drawing/2014/main" id="{00000000-0008-0000-0300-000020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33" name="5 CuadroTexto" hidden="1">
          <a:extLst>
            <a:ext uri="{FF2B5EF4-FFF2-40B4-BE49-F238E27FC236}">
              <a16:creationId xmlns="" xmlns:a16="http://schemas.microsoft.com/office/drawing/2014/main" id="{00000000-0008-0000-0300-000021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34" name="5 CuadroTexto" hidden="1">
          <a:extLst>
            <a:ext uri="{FF2B5EF4-FFF2-40B4-BE49-F238E27FC236}">
              <a16:creationId xmlns="" xmlns:a16="http://schemas.microsoft.com/office/drawing/2014/main" id="{00000000-0008-0000-0300-000022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35" name="5 CuadroTexto" hidden="1">
          <a:extLst>
            <a:ext uri="{FF2B5EF4-FFF2-40B4-BE49-F238E27FC236}">
              <a16:creationId xmlns="" xmlns:a16="http://schemas.microsoft.com/office/drawing/2014/main" id="{00000000-0008-0000-0300-000023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36" name="2 CuadroTexto" hidden="1">
          <a:extLst>
            <a:ext uri="{FF2B5EF4-FFF2-40B4-BE49-F238E27FC236}">
              <a16:creationId xmlns="" xmlns:a16="http://schemas.microsoft.com/office/drawing/2014/main" id="{00000000-0008-0000-0300-000024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37" name="5 CuadroTexto" hidden="1">
          <a:extLst>
            <a:ext uri="{FF2B5EF4-FFF2-40B4-BE49-F238E27FC236}">
              <a16:creationId xmlns="" xmlns:a16="http://schemas.microsoft.com/office/drawing/2014/main" id="{00000000-0008-0000-0300-000025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38" name="5 CuadroTexto" hidden="1">
          <a:extLst>
            <a:ext uri="{FF2B5EF4-FFF2-40B4-BE49-F238E27FC236}">
              <a16:creationId xmlns="" xmlns:a16="http://schemas.microsoft.com/office/drawing/2014/main" id="{00000000-0008-0000-0300-000026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39" name="5 CuadroTexto" hidden="1">
          <a:extLst>
            <a:ext uri="{FF2B5EF4-FFF2-40B4-BE49-F238E27FC236}">
              <a16:creationId xmlns="" xmlns:a16="http://schemas.microsoft.com/office/drawing/2014/main" id="{00000000-0008-0000-0300-000027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40" name="5 CuadroTexto" hidden="1">
          <a:extLst>
            <a:ext uri="{FF2B5EF4-FFF2-40B4-BE49-F238E27FC236}">
              <a16:creationId xmlns="" xmlns:a16="http://schemas.microsoft.com/office/drawing/2014/main" id="{00000000-0008-0000-0300-000028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41" name="5 CuadroTexto" hidden="1">
          <a:extLst>
            <a:ext uri="{FF2B5EF4-FFF2-40B4-BE49-F238E27FC236}">
              <a16:creationId xmlns="" xmlns:a16="http://schemas.microsoft.com/office/drawing/2014/main" id="{00000000-0008-0000-0300-000029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42" name="5 CuadroTexto" hidden="1">
          <a:extLst>
            <a:ext uri="{FF2B5EF4-FFF2-40B4-BE49-F238E27FC236}">
              <a16:creationId xmlns="" xmlns:a16="http://schemas.microsoft.com/office/drawing/2014/main" id="{00000000-0008-0000-0300-00002A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43" name="5 CuadroTexto" hidden="1">
          <a:extLst>
            <a:ext uri="{FF2B5EF4-FFF2-40B4-BE49-F238E27FC236}">
              <a16:creationId xmlns="" xmlns:a16="http://schemas.microsoft.com/office/drawing/2014/main" id="{00000000-0008-0000-0300-00002B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44" name="5 CuadroTexto" hidden="1">
          <a:extLst>
            <a:ext uri="{FF2B5EF4-FFF2-40B4-BE49-F238E27FC236}">
              <a16:creationId xmlns="" xmlns:a16="http://schemas.microsoft.com/office/drawing/2014/main" id="{00000000-0008-0000-0300-00002C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45" name="5 CuadroTexto" hidden="1">
          <a:extLst>
            <a:ext uri="{FF2B5EF4-FFF2-40B4-BE49-F238E27FC236}">
              <a16:creationId xmlns="" xmlns:a16="http://schemas.microsoft.com/office/drawing/2014/main" id="{00000000-0008-0000-0300-00002D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46" name="5 CuadroTexto" hidden="1">
          <a:extLst>
            <a:ext uri="{FF2B5EF4-FFF2-40B4-BE49-F238E27FC236}">
              <a16:creationId xmlns="" xmlns:a16="http://schemas.microsoft.com/office/drawing/2014/main" id="{00000000-0008-0000-0300-00002E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47" name="5 CuadroTexto" hidden="1">
          <a:extLst>
            <a:ext uri="{FF2B5EF4-FFF2-40B4-BE49-F238E27FC236}">
              <a16:creationId xmlns="" xmlns:a16="http://schemas.microsoft.com/office/drawing/2014/main" id="{00000000-0008-0000-0300-00002F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48" name="5 CuadroTexto" hidden="1">
          <a:extLst>
            <a:ext uri="{FF2B5EF4-FFF2-40B4-BE49-F238E27FC236}">
              <a16:creationId xmlns="" xmlns:a16="http://schemas.microsoft.com/office/drawing/2014/main" id="{00000000-0008-0000-0300-000030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49" name="5 CuadroTexto" hidden="1">
          <a:extLst>
            <a:ext uri="{FF2B5EF4-FFF2-40B4-BE49-F238E27FC236}">
              <a16:creationId xmlns="" xmlns:a16="http://schemas.microsoft.com/office/drawing/2014/main" id="{00000000-0008-0000-0300-000031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50" name="5 CuadroTexto" hidden="1">
          <a:extLst>
            <a:ext uri="{FF2B5EF4-FFF2-40B4-BE49-F238E27FC236}">
              <a16:creationId xmlns="" xmlns:a16="http://schemas.microsoft.com/office/drawing/2014/main" id="{00000000-0008-0000-0300-000032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51" name="5 CuadroTexto" hidden="1">
          <a:extLst>
            <a:ext uri="{FF2B5EF4-FFF2-40B4-BE49-F238E27FC236}">
              <a16:creationId xmlns="" xmlns:a16="http://schemas.microsoft.com/office/drawing/2014/main" id="{00000000-0008-0000-0300-000033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52" name="5 CuadroTexto" hidden="1">
          <a:extLst>
            <a:ext uri="{FF2B5EF4-FFF2-40B4-BE49-F238E27FC236}">
              <a16:creationId xmlns="" xmlns:a16="http://schemas.microsoft.com/office/drawing/2014/main" id="{00000000-0008-0000-0300-000034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53" name="5 CuadroTexto" hidden="1">
          <a:extLst>
            <a:ext uri="{FF2B5EF4-FFF2-40B4-BE49-F238E27FC236}">
              <a16:creationId xmlns="" xmlns:a16="http://schemas.microsoft.com/office/drawing/2014/main" id="{00000000-0008-0000-0300-000035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54" name="5 CuadroTexto" hidden="1">
          <a:extLst>
            <a:ext uri="{FF2B5EF4-FFF2-40B4-BE49-F238E27FC236}">
              <a16:creationId xmlns="" xmlns:a16="http://schemas.microsoft.com/office/drawing/2014/main" id="{00000000-0008-0000-0300-000036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55" name="103 CuadroTexto" hidden="1">
          <a:extLst>
            <a:ext uri="{FF2B5EF4-FFF2-40B4-BE49-F238E27FC236}">
              <a16:creationId xmlns="" xmlns:a16="http://schemas.microsoft.com/office/drawing/2014/main" id="{00000000-0008-0000-0300-000037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56" name="2 CuadroTexto" hidden="1">
          <a:extLst>
            <a:ext uri="{FF2B5EF4-FFF2-40B4-BE49-F238E27FC236}">
              <a16:creationId xmlns="" xmlns:a16="http://schemas.microsoft.com/office/drawing/2014/main" id="{00000000-0008-0000-0300-000038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57" name="106 CuadroTexto" hidden="1">
          <a:extLst>
            <a:ext uri="{FF2B5EF4-FFF2-40B4-BE49-F238E27FC236}">
              <a16:creationId xmlns="" xmlns:a16="http://schemas.microsoft.com/office/drawing/2014/main" id="{00000000-0008-0000-0300-000039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58" name="2 CuadroTexto" hidden="1">
          <a:extLst>
            <a:ext uri="{FF2B5EF4-FFF2-40B4-BE49-F238E27FC236}">
              <a16:creationId xmlns="" xmlns:a16="http://schemas.microsoft.com/office/drawing/2014/main" id="{00000000-0008-0000-0300-00003A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59" name="5 CuadroTexto" hidden="1">
          <a:extLst>
            <a:ext uri="{FF2B5EF4-FFF2-40B4-BE49-F238E27FC236}">
              <a16:creationId xmlns="" xmlns:a16="http://schemas.microsoft.com/office/drawing/2014/main" id="{00000000-0008-0000-0300-00003B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60" name="5 CuadroTexto" hidden="1">
          <a:extLst>
            <a:ext uri="{FF2B5EF4-FFF2-40B4-BE49-F238E27FC236}">
              <a16:creationId xmlns="" xmlns:a16="http://schemas.microsoft.com/office/drawing/2014/main" id="{00000000-0008-0000-0300-00003C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61" name="5 CuadroTexto" hidden="1">
          <a:extLst>
            <a:ext uri="{FF2B5EF4-FFF2-40B4-BE49-F238E27FC236}">
              <a16:creationId xmlns="" xmlns:a16="http://schemas.microsoft.com/office/drawing/2014/main" id="{00000000-0008-0000-0300-00003D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62" name="5 CuadroTexto" hidden="1">
          <a:extLst>
            <a:ext uri="{FF2B5EF4-FFF2-40B4-BE49-F238E27FC236}">
              <a16:creationId xmlns="" xmlns:a16="http://schemas.microsoft.com/office/drawing/2014/main" id="{00000000-0008-0000-0300-00003E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63" name="5 CuadroTexto" hidden="1">
          <a:extLst>
            <a:ext uri="{FF2B5EF4-FFF2-40B4-BE49-F238E27FC236}">
              <a16:creationId xmlns="" xmlns:a16="http://schemas.microsoft.com/office/drawing/2014/main" id="{00000000-0008-0000-0300-00003F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64" name="5 CuadroTexto" hidden="1">
          <a:extLst>
            <a:ext uri="{FF2B5EF4-FFF2-40B4-BE49-F238E27FC236}">
              <a16:creationId xmlns="" xmlns:a16="http://schemas.microsoft.com/office/drawing/2014/main" id="{00000000-0008-0000-0300-000040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65" name="5 CuadroTexto" hidden="1">
          <a:extLst>
            <a:ext uri="{FF2B5EF4-FFF2-40B4-BE49-F238E27FC236}">
              <a16:creationId xmlns="" xmlns:a16="http://schemas.microsoft.com/office/drawing/2014/main" id="{00000000-0008-0000-0300-000041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66" name="5 CuadroTexto" hidden="1">
          <a:extLst>
            <a:ext uri="{FF2B5EF4-FFF2-40B4-BE49-F238E27FC236}">
              <a16:creationId xmlns="" xmlns:a16="http://schemas.microsoft.com/office/drawing/2014/main" id="{00000000-0008-0000-0300-000042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67" name="5 CuadroTexto" hidden="1">
          <a:extLst>
            <a:ext uri="{FF2B5EF4-FFF2-40B4-BE49-F238E27FC236}">
              <a16:creationId xmlns="" xmlns:a16="http://schemas.microsoft.com/office/drawing/2014/main" id="{00000000-0008-0000-0300-000043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68" name="5 CuadroTexto" hidden="1">
          <a:extLst>
            <a:ext uri="{FF2B5EF4-FFF2-40B4-BE49-F238E27FC236}">
              <a16:creationId xmlns="" xmlns:a16="http://schemas.microsoft.com/office/drawing/2014/main" id="{00000000-0008-0000-0300-000044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69" name="5 CuadroTexto" hidden="1">
          <a:extLst>
            <a:ext uri="{FF2B5EF4-FFF2-40B4-BE49-F238E27FC236}">
              <a16:creationId xmlns="" xmlns:a16="http://schemas.microsoft.com/office/drawing/2014/main" id="{00000000-0008-0000-0300-000045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70" name="5 CuadroTexto" hidden="1">
          <a:extLst>
            <a:ext uri="{FF2B5EF4-FFF2-40B4-BE49-F238E27FC236}">
              <a16:creationId xmlns="" xmlns:a16="http://schemas.microsoft.com/office/drawing/2014/main" id="{00000000-0008-0000-0300-000046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71" name="5 CuadroTexto" hidden="1">
          <a:extLst>
            <a:ext uri="{FF2B5EF4-FFF2-40B4-BE49-F238E27FC236}">
              <a16:creationId xmlns="" xmlns:a16="http://schemas.microsoft.com/office/drawing/2014/main" id="{00000000-0008-0000-0300-000047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72" name="5 CuadroTexto" hidden="1">
          <a:extLst>
            <a:ext uri="{FF2B5EF4-FFF2-40B4-BE49-F238E27FC236}">
              <a16:creationId xmlns="" xmlns:a16="http://schemas.microsoft.com/office/drawing/2014/main" id="{00000000-0008-0000-0300-000048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73" name="5 CuadroTexto" hidden="1">
          <a:extLst>
            <a:ext uri="{FF2B5EF4-FFF2-40B4-BE49-F238E27FC236}">
              <a16:creationId xmlns="" xmlns:a16="http://schemas.microsoft.com/office/drawing/2014/main" id="{00000000-0008-0000-0300-000049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37</xdr:row>
      <xdr:rowOff>0</xdr:rowOff>
    </xdr:from>
    <xdr:ext cx="184731" cy="264560"/>
    <xdr:sp macro="" textlink="">
      <xdr:nvSpPr>
        <xdr:cNvPr id="74" name="5 CuadroTexto" hidden="1">
          <a:extLst>
            <a:ext uri="{FF2B5EF4-FFF2-40B4-BE49-F238E27FC236}">
              <a16:creationId xmlns="" xmlns:a16="http://schemas.microsoft.com/office/drawing/2014/main" id="{00000000-0008-0000-0300-00004A000000}"/>
            </a:ext>
          </a:extLst>
        </xdr:cNvPr>
        <xdr:cNvSpPr txBox="1"/>
      </xdr:nvSpPr>
      <xdr:spPr>
        <a:xfrm>
          <a:off x="64770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647700</xdr:colOff>
      <xdr:row>60</xdr:row>
      <xdr:rowOff>0</xdr:rowOff>
    </xdr:from>
    <xdr:ext cx="184731" cy="264560"/>
    <xdr:sp macro="" textlink="">
      <xdr:nvSpPr>
        <xdr:cNvPr id="2" name="1 CuadroTexto" hidden="1">
          <a:extLst>
            <a:ext uri="{FF2B5EF4-FFF2-40B4-BE49-F238E27FC236}">
              <a16:creationId xmlns="" xmlns:a16="http://schemas.microsoft.com/office/drawing/2014/main" id="{00000000-0008-0000-0400-000002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3" name="3 CuadroTexto" hidden="1">
          <a:extLst>
            <a:ext uri="{FF2B5EF4-FFF2-40B4-BE49-F238E27FC236}">
              <a16:creationId xmlns="" xmlns:a16="http://schemas.microsoft.com/office/drawing/2014/main" id="{00000000-0008-0000-0400-000003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4" name="5 CuadroTexto" hidden="1">
          <a:extLst>
            <a:ext uri="{FF2B5EF4-FFF2-40B4-BE49-F238E27FC236}">
              <a16:creationId xmlns="" xmlns:a16="http://schemas.microsoft.com/office/drawing/2014/main" id="{00000000-0008-0000-0400-000004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5" name="5 CuadroTexto" hidden="1">
          <a:extLst>
            <a:ext uri="{FF2B5EF4-FFF2-40B4-BE49-F238E27FC236}">
              <a16:creationId xmlns="" xmlns:a16="http://schemas.microsoft.com/office/drawing/2014/main" id="{00000000-0008-0000-0400-000005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6" name="5 CuadroTexto" hidden="1">
          <a:extLst>
            <a:ext uri="{FF2B5EF4-FFF2-40B4-BE49-F238E27FC236}">
              <a16:creationId xmlns="" xmlns:a16="http://schemas.microsoft.com/office/drawing/2014/main" id="{00000000-0008-0000-0400-000006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7" name="5 CuadroTexto" hidden="1">
          <a:extLst>
            <a:ext uri="{FF2B5EF4-FFF2-40B4-BE49-F238E27FC236}">
              <a16:creationId xmlns="" xmlns:a16="http://schemas.microsoft.com/office/drawing/2014/main" id="{00000000-0008-0000-0400-000007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8" name="5 CuadroTexto" hidden="1">
          <a:extLst>
            <a:ext uri="{FF2B5EF4-FFF2-40B4-BE49-F238E27FC236}">
              <a16:creationId xmlns="" xmlns:a16="http://schemas.microsoft.com/office/drawing/2014/main" id="{00000000-0008-0000-0400-000008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9" name="5 CuadroTexto" hidden="1">
          <a:extLst>
            <a:ext uri="{FF2B5EF4-FFF2-40B4-BE49-F238E27FC236}">
              <a16:creationId xmlns="" xmlns:a16="http://schemas.microsoft.com/office/drawing/2014/main" id="{00000000-0008-0000-0400-000009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10" name="5 CuadroTexto" hidden="1">
          <a:extLst>
            <a:ext uri="{FF2B5EF4-FFF2-40B4-BE49-F238E27FC236}">
              <a16:creationId xmlns="" xmlns:a16="http://schemas.microsoft.com/office/drawing/2014/main" id="{00000000-0008-0000-0400-00000A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11" name="5 CuadroTexto" hidden="1">
          <a:extLst>
            <a:ext uri="{FF2B5EF4-FFF2-40B4-BE49-F238E27FC236}">
              <a16:creationId xmlns="" xmlns:a16="http://schemas.microsoft.com/office/drawing/2014/main" id="{00000000-0008-0000-0400-00000B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12" name="5 CuadroTexto" hidden="1">
          <a:extLst>
            <a:ext uri="{FF2B5EF4-FFF2-40B4-BE49-F238E27FC236}">
              <a16:creationId xmlns="" xmlns:a16="http://schemas.microsoft.com/office/drawing/2014/main" id="{00000000-0008-0000-0400-00000C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13" name="5 CuadroTexto" hidden="1">
          <a:extLst>
            <a:ext uri="{FF2B5EF4-FFF2-40B4-BE49-F238E27FC236}">
              <a16:creationId xmlns="" xmlns:a16="http://schemas.microsoft.com/office/drawing/2014/main" id="{00000000-0008-0000-0400-00000D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14" name="5 CuadroTexto" hidden="1">
          <a:extLst>
            <a:ext uri="{FF2B5EF4-FFF2-40B4-BE49-F238E27FC236}">
              <a16:creationId xmlns="" xmlns:a16="http://schemas.microsoft.com/office/drawing/2014/main" id="{00000000-0008-0000-0400-00000E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15" name="5 CuadroTexto" hidden="1">
          <a:extLst>
            <a:ext uri="{FF2B5EF4-FFF2-40B4-BE49-F238E27FC236}">
              <a16:creationId xmlns="" xmlns:a16="http://schemas.microsoft.com/office/drawing/2014/main" id="{00000000-0008-0000-0400-00000F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16" name="5 CuadroTexto" hidden="1">
          <a:extLst>
            <a:ext uri="{FF2B5EF4-FFF2-40B4-BE49-F238E27FC236}">
              <a16:creationId xmlns="" xmlns:a16="http://schemas.microsoft.com/office/drawing/2014/main" id="{00000000-0008-0000-0400-000010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17" name="5 CuadroTexto" hidden="1">
          <a:extLst>
            <a:ext uri="{FF2B5EF4-FFF2-40B4-BE49-F238E27FC236}">
              <a16:creationId xmlns="" xmlns:a16="http://schemas.microsoft.com/office/drawing/2014/main" id="{00000000-0008-0000-0400-000011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18" name="5 CuadroTexto" hidden="1">
          <a:extLst>
            <a:ext uri="{FF2B5EF4-FFF2-40B4-BE49-F238E27FC236}">
              <a16:creationId xmlns="" xmlns:a16="http://schemas.microsoft.com/office/drawing/2014/main" id="{00000000-0008-0000-0400-000012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19" name="5 CuadroTexto" hidden="1">
          <a:extLst>
            <a:ext uri="{FF2B5EF4-FFF2-40B4-BE49-F238E27FC236}">
              <a16:creationId xmlns="" xmlns:a16="http://schemas.microsoft.com/office/drawing/2014/main" id="{00000000-0008-0000-0400-000013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20" name="5 CuadroTexto" hidden="1">
          <a:extLst>
            <a:ext uri="{FF2B5EF4-FFF2-40B4-BE49-F238E27FC236}">
              <a16:creationId xmlns="" xmlns:a16="http://schemas.microsoft.com/office/drawing/2014/main" id="{00000000-0008-0000-0400-000014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21" name="5 CuadroTexto" hidden="1">
          <a:extLst>
            <a:ext uri="{FF2B5EF4-FFF2-40B4-BE49-F238E27FC236}">
              <a16:creationId xmlns="" xmlns:a16="http://schemas.microsoft.com/office/drawing/2014/main" id="{00000000-0008-0000-0400-000015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22" name="5 CuadroTexto" hidden="1">
          <a:extLst>
            <a:ext uri="{FF2B5EF4-FFF2-40B4-BE49-F238E27FC236}">
              <a16:creationId xmlns="" xmlns:a16="http://schemas.microsoft.com/office/drawing/2014/main" id="{00000000-0008-0000-0400-000016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23" name="5 CuadroTexto" hidden="1">
          <a:extLst>
            <a:ext uri="{FF2B5EF4-FFF2-40B4-BE49-F238E27FC236}">
              <a16:creationId xmlns="" xmlns:a16="http://schemas.microsoft.com/office/drawing/2014/main" id="{00000000-0008-0000-0400-000017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24" name="5 CuadroTexto" hidden="1">
          <a:extLst>
            <a:ext uri="{FF2B5EF4-FFF2-40B4-BE49-F238E27FC236}">
              <a16:creationId xmlns="" xmlns:a16="http://schemas.microsoft.com/office/drawing/2014/main" id="{00000000-0008-0000-0400-000018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25" name="5 CuadroTexto" hidden="1">
          <a:extLst>
            <a:ext uri="{FF2B5EF4-FFF2-40B4-BE49-F238E27FC236}">
              <a16:creationId xmlns="" xmlns:a16="http://schemas.microsoft.com/office/drawing/2014/main" id="{00000000-0008-0000-0400-000019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26" name="5 CuadroTexto" hidden="1">
          <a:extLst>
            <a:ext uri="{FF2B5EF4-FFF2-40B4-BE49-F238E27FC236}">
              <a16:creationId xmlns="" xmlns:a16="http://schemas.microsoft.com/office/drawing/2014/main" id="{00000000-0008-0000-0400-00001A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27" name="5 CuadroTexto" hidden="1">
          <a:extLst>
            <a:ext uri="{FF2B5EF4-FFF2-40B4-BE49-F238E27FC236}">
              <a16:creationId xmlns="" xmlns:a16="http://schemas.microsoft.com/office/drawing/2014/main" id="{00000000-0008-0000-0400-00001B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28" name="5 CuadroTexto" hidden="1">
          <a:extLst>
            <a:ext uri="{FF2B5EF4-FFF2-40B4-BE49-F238E27FC236}">
              <a16:creationId xmlns="" xmlns:a16="http://schemas.microsoft.com/office/drawing/2014/main" id="{00000000-0008-0000-0400-00001C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29" name="5 CuadroTexto" hidden="1">
          <a:extLst>
            <a:ext uri="{FF2B5EF4-FFF2-40B4-BE49-F238E27FC236}">
              <a16:creationId xmlns="" xmlns:a16="http://schemas.microsoft.com/office/drawing/2014/main" id="{00000000-0008-0000-0400-00001D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30" name="5 CuadroTexto" hidden="1">
          <a:extLst>
            <a:ext uri="{FF2B5EF4-FFF2-40B4-BE49-F238E27FC236}">
              <a16:creationId xmlns="" xmlns:a16="http://schemas.microsoft.com/office/drawing/2014/main" id="{00000000-0008-0000-0400-00001E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31" name="5 CuadroTexto" hidden="1">
          <a:extLst>
            <a:ext uri="{FF2B5EF4-FFF2-40B4-BE49-F238E27FC236}">
              <a16:creationId xmlns="" xmlns:a16="http://schemas.microsoft.com/office/drawing/2014/main" id="{00000000-0008-0000-0400-00001F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32" name="5 CuadroTexto" hidden="1">
          <a:extLst>
            <a:ext uri="{FF2B5EF4-FFF2-40B4-BE49-F238E27FC236}">
              <a16:creationId xmlns="" xmlns:a16="http://schemas.microsoft.com/office/drawing/2014/main" id="{00000000-0008-0000-0400-000020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33" name="5 CuadroTexto" hidden="1">
          <a:extLst>
            <a:ext uri="{FF2B5EF4-FFF2-40B4-BE49-F238E27FC236}">
              <a16:creationId xmlns="" xmlns:a16="http://schemas.microsoft.com/office/drawing/2014/main" id="{00000000-0008-0000-0400-000021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34" name="5 CuadroTexto" hidden="1">
          <a:extLst>
            <a:ext uri="{FF2B5EF4-FFF2-40B4-BE49-F238E27FC236}">
              <a16:creationId xmlns="" xmlns:a16="http://schemas.microsoft.com/office/drawing/2014/main" id="{00000000-0008-0000-0400-000022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35" name="5 CuadroTexto" hidden="1">
          <a:extLst>
            <a:ext uri="{FF2B5EF4-FFF2-40B4-BE49-F238E27FC236}">
              <a16:creationId xmlns="" xmlns:a16="http://schemas.microsoft.com/office/drawing/2014/main" id="{00000000-0008-0000-0400-000023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36" name="2 CuadroTexto" hidden="1">
          <a:extLst>
            <a:ext uri="{FF2B5EF4-FFF2-40B4-BE49-F238E27FC236}">
              <a16:creationId xmlns="" xmlns:a16="http://schemas.microsoft.com/office/drawing/2014/main" id="{00000000-0008-0000-0400-000024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37" name="5 CuadroTexto" hidden="1">
          <a:extLst>
            <a:ext uri="{FF2B5EF4-FFF2-40B4-BE49-F238E27FC236}">
              <a16:creationId xmlns="" xmlns:a16="http://schemas.microsoft.com/office/drawing/2014/main" id="{00000000-0008-0000-0400-000025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38" name="5 CuadroTexto" hidden="1">
          <a:extLst>
            <a:ext uri="{FF2B5EF4-FFF2-40B4-BE49-F238E27FC236}">
              <a16:creationId xmlns="" xmlns:a16="http://schemas.microsoft.com/office/drawing/2014/main" id="{00000000-0008-0000-0400-000026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39" name="5 CuadroTexto" hidden="1">
          <a:extLst>
            <a:ext uri="{FF2B5EF4-FFF2-40B4-BE49-F238E27FC236}">
              <a16:creationId xmlns="" xmlns:a16="http://schemas.microsoft.com/office/drawing/2014/main" id="{00000000-0008-0000-0400-000027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40" name="5 CuadroTexto" hidden="1">
          <a:extLst>
            <a:ext uri="{FF2B5EF4-FFF2-40B4-BE49-F238E27FC236}">
              <a16:creationId xmlns="" xmlns:a16="http://schemas.microsoft.com/office/drawing/2014/main" id="{00000000-0008-0000-0400-000028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41" name="5 CuadroTexto" hidden="1">
          <a:extLst>
            <a:ext uri="{FF2B5EF4-FFF2-40B4-BE49-F238E27FC236}">
              <a16:creationId xmlns="" xmlns:a16="http://schemas.microsoft.com/office/drawing/2014/main" id="{00000000-0008-0000-0400-000029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42" name="5 CuadroTexto" hidden="1">
          <a:extLst>
            <a:ext uri="{FF2B5EF4-FFF2-40B4-BE49-F238E27FC236}">
              <a16:creationId xmlns="" xmlns:a16="http://schemas.microsoft.com/office/drawing/2014/main" id="{00000000-0008-0000-0400-00002A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43" name="5 CuadroTexto" hidden="1">
          <a:extLst>
            <a:ext uri="{FF2B5EF4-FFF2-40B4-BE49-F238E27FC236}">
              <a16:creationId xmlns="" xmlns:a16="http://schemas.microsoft.com/office/drawing/2014/main" id="{00000000-0008-0000-0400-00002B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44" name="5 CuadroTexto" hidden="1">
          <a:extLst>
            <a:ext uri="{FF2B5EF4-FFF2-40B4-BE49-F238E27FC236}">
              <a16:creationId xmlns="" xmlns:a16="http://schemas.microsoft.com/office/drawing/2014/main" id="{00000000-0008-0000-0400-00002C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45" name="5 CuadroTexto" hidden="1">
          <a:extLst>
            <a:ext uri="{FF2B5EF4-FFF2-40B4-BE49-F238E27FC236}">
              <a16:creationId xmlns="" xmlns:a16="http://schemas.microsoft.com/office/drawing/2014/main" id="{00000000-0008-0000-0400-00002D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46" name="5 CuadroTexto" hidden="1">
          <a:extLst>
            <a:ext uri="{FF2B5EF4-FFF2-40B4-BE49-F238E27FC236}">
              <a16:creationId xmlns="" xmlns:a16="http://schemas.microsoft.com/office/drawing/2014/main" id="{00000000-0008-0000-0400-00002E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47" name="5 CuadroTexto" hidden="1">
          <a:extLst>
            <a:ext uri="{FF2B5EF4-FFF2-40B4-BE49-F238E27FC236}">
              <a16:creationId xmlns="" xmlns:a16="http://schemas.microsoft.com/office/drawing/2014/main" id="{00000000-0008-0000-0400-00002F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48" name="5 CuadroTexto" hidden="1">
          <a:extLst>
            <a:ext uri="{FF2B5EF4-FFF2-40B4-BE49-F238E27FC236}">
              <a16:creationId xmlns="" xmlns:a16="http://schemas.microsoft.com/office/drawing/2014/main" id="{00000000-0008-0000-0400-000030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49" name="5 CuadroTexto" hidden="1">
          <a:extLst>
            <a:ext uri="{FF2B5EF4-FFF2-40B4-BE49-F238E27FC236}">
              <a16:creationId xmlns="" xmlns:a16="http://schemas.microsoft.com/office/drawing/2014/main" id="{00000000-0008-0000-0400-000031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50" name="5 CuadroTexto" hidden="1">
          <a:extLst>
            <a:ext uri="{FF2B5EF4-FFF2-40B4-BE49-F238E27FC236}">
              <a16:creationId xmlns="" xmlns:a16="http://schemas.microsoft.com/office/drawing/2014/main" id="{00000000-0008-0000-0400-000032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51" name="5 CuadroTexto" hidden="1">
          <a:extLst>
            <a:ext uri="{FF2B5EF4-FFF2-40B4-BE49-F238E27FC236}">
              <a16:creationId xmlns="" xmlns:a16="http://schemas.microsoft.com/office/drawing/2014/main" id="{00000000-0008-0000-0400-000033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52" name="5 CuadroTexto" hidden="1">
          <a:extLst>
            <a:ext uri="{FF2B5EF4-FFF2-40B4-BE49-F238E27FC236}">
              <a16:creationId xmlns="" xmlns:a16="http://schemas.microsoft.com/office/drawing/2014/main" id="{00000000-0008-0000-0400-000034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53" name="5 CuadroTexto" hidden="1">
          <a:extLst>
            <a:ext uri="{FF2B5EF4-FFF2-40B4-BE49-F238E27FC236}">
              <a16:creationId xmlns="" xmlns:a16="http://schemas.microsoft.com/office/drawing/2014/main" id="{00000000-0008-0000-0400-000035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54" name="5 CuadroTexto" hidden="1">
          <a:extLst>
            <a:ext uri="{FF2B5EF4-FFF2-40B4-BE49-F238E27FC236}">
              <a16:creationId xmlns="" xmlns:a16="http://schemas.microsoft.com/office/drawing/2014/main" id="{00000000-0008-0000-0400-000036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55" name="103 CuadroTexto" hidden="1">
          <a:extLst>
            <a:ext uri="{FF2B5EF4-FFF2-40B4-BE49-F238E27FC236}">
              <a16:creationId xmlns="" xmlns:a16="http://schemas.microsoft.com/office/drawing/2014/main" id="{00000000-0008-0000-0400-000037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56" name="2 CuadroTexto" hidden="1">
          <a:extLst>
            <a:ext uri="{FF2B5EF4-FFF2-40B4-BE49-F238E27FC236}">
              <a16:creationId xmlns="" xmlns:a16="http://schemas.microsoft.com/office/drawing/2014/main" id="{00000000-0008-0000-0400-000038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57" name="106 CuadroTexto" hidden="1">
          <a:extLst>
            <a:ext uri="{FF2B5EF4-FFF2-40B4-BE49-F238E27FC236}">
              <a16:creationId xmlns="" xmlns:a16="http://schemas.microsoft.com/office/drawing/2014/main" id="{00000000-0008-0000-0400-000039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58" name="2 CuadroTexto" hidden="1">
          <a:extLst>
            <a:ext uri="{FF2B5EF4-FFF2-40B4-BE49-F238E27FC236}">
              <a16:creationId xmlns="" xmlns:a16="http://schemas.microsoft.com/office/drawing/2014/main" id="{00000000-0008-0000-0400-00003A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59" name="5 CuadroTexto" hidden="1">
          <a:extLst>
            <a:ext uri="{FF2B5EF4-FFF2-40B4-BE49-F238E27FC236}">
              <a16:creationId xmlns="" xmlns:a16="http://schemas.microsoft.com/office/drawing/2014/main" id="{00000000-0008-0000-0400-00003B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60" name="5 CuadroTexto" hidden="1">
          <a:extLst>
            <a:ext uri="{FF2B5EF4-FFF2-40B4-BE49-F238E27FC236}">
              <a16:creationId xmlns="" xmlns:a16="http://schemas.microsoft.com/office/drawing/2014/main" id="{00000000-0008-0000-0400-00003C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61" name="5 CuadroTexto" hidden="1">
          <a:extLst>
            <a:ext uri="{FF2B5EF4-FFF2-40B4-BE49-F238E27FC236}">
              <a16:creationId xmlns="" xmlns:a16="http://schemas.microsoft.com/office/drawing/2014/main" id="{00000000-0008-0000-0400-00003D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62" name="5 CuadroTexto" hidden="1">
          <a:extLst>
            <a:ext uri="{FF2B5EF4-FFF2-40B4-BE49-F238E27FC236}">
              <a16:creationId xmlns="" xmlns:a16="http://schemas.microsoft.com/office/drawing/2014/main" id="{00000000-0008-0000-0400-00003E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63" name="5 CuadroTexto" hidden="1">
          <a:extLst>
            <a:ext uri="{FF2B5EF4-FFF2-40B4-BE49-F238E27FC236}">
              <a16:creationId xmlns="" xmlns:a16="http://schemas.microsoft.com/office/drawing/2014/main" id="{00000000-0008-0000-0400-00003F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64" name="5 CuadroTexto" hidden="1">
          <a:extLst>
            <a:ext uri="{FF2B5EF4-FFF2-40B4-BE49-F238E27FC236}">
              <a16:creationId xmlns="" xmlns:a16="http://schemas.microsoft.com/office/drawing/2014/main" id="{00000000-0008-0000-0400-000040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65" name="5 CuadroTexto" hidden="1">
          <a:extLst>
            <a:ext uri="{FF2B5EF4-FFF2-40B4-BE49-F238E27FC236}">
              <a16:creationId xmlns="" xmlns:a16="http://schemas.microsoft.com/office/drawing/2014/main" id="{00000000-0008-0000-0400-000041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66" name="5 CuadroTexto" hidden="1">
          <a:extLst>
            <a:ext uri="{FF2B5EF4-FFF2-40B4-BE49-F238E27FC236}">
              <a16:creationId xmlns="" xmlns:a16="http://schemas.microsoft.com/office/drawing/2014/main" id="{00000000-0008-0000-0400-000042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67" name="5 CuadroTexto" hidden="1">
          <a:extLst>
            <a:ext uri="{FF2B5EF4-FFF2-40B4-BE49-F238E27FC236}">
              <a16:creationId xmlns="" xmlns:a16="http://schemas.microsoft.com/office/drawing/2014/main" id="{00000000-0008-0000-0400-000043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68" name="5 CuadroTexto" hidden="1">
          <a:extLst>
            <a:ext uri="{FF2B5EF4-FFF2-40B4-BE49-F238E27FC236}">
              <a16:creationId xmlns="" xmlns:a16="http://schemas.microsoft.com/office/drawing/2014/main" id="{00000000-0008-0000-0400-000044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69" name="5 CuadroTexto" hidden="1">
          <a:extLst>
            <a:ext uri="{FF2B5EF4-FFF2-40B4-BE49-F238E27FC236}">
              <a16:creationId xmlns="" xmlns:a16="http://schemas.microsoft.com/office/drawing/2014/main" id="{00000000-0008-0000-0400-000045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70" name="5 CuadroTexto" hidden="1">
          <a:extLst>
            <a:ext uri="{FF2B5EF4-FFF2-40B4-BE49-F238E27FC236}">
              <a16:creationId xmlns="" xmlns:a16="http://schemas.microsoft.com/office/drawing/2014/main" id="{00000000-0008-0000-0400-000046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71" name="5 CuadroTexto" hidden="1">
          <a:extLst>
            <a:ext uri="{FF2B5EF4-FFF2-40B4-BE49-F238E27FC236}">
              <a16:creationId xmlns="" xmlns:a16="http://schemas.microsoft.com/office/drawing/2014/main" id="{00000000-0008-0000-0400-000047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72" name="5 CuadroTexto" hidden="1">
          <a:extLst>
            <a:ext uri="{FF2B5EF4-FFF2-40B4-BE49-F238E27FC236}">
              <a16:creationId xmlns="" xmlns:a16="http://schemas.microsoft.com/office/drawing/2014/main" id="{00000000-0008-0000-0400-000048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73" name="5 CuadroTexto" hidden="1">
          <a:extLst>
            <a:ext uri="{FF2B5EF4-FFF2-40B4-BE49-F238E27FC236}">
              <a16:creationId xmlns="" xmlns:a16="http://schemas.microsoft.com/office/drawing/2014/main" id="{00000000-0008-0000-0400-000049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60</xdr:row>
      <xdr:rowOff>0</xdr:rowOff>
    </xdr:from>
    <xdr:ext cx="184731" cy="264560"/>
    <xdr:sp macro="" textlink="">
      <xdr:nvSpPr>
        <xdr:cNvPr id="74" name="5 CuadroTexto" hidden="1">
          <a:extLst>
            <a:ext uri="{FF2B5EF4-FFF2-40B4-BE49-F238E27FC236}">
              <a16:creationId xmlns="" xmlns:a16="http://schemas.microsoft.com/office/drawing/2014/main" id="{00000000-0008-0000-0400-00004A000000}"/>
            </a:ext>
          </a:extLst>
        </xdr:cNvPr>
        <xdr:cNvSpPr txBox="1"/>
      </xdr:nvSpPr>
      <xdr:spPr>
        <a:xfrm>
          <a:off x="647700" y="552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75" name="1 CuadroTexto" hidden="1">
          <a:extLst>
            <a:ext uri="{FF2B5EF4-FFF2-40B4-BE49-F238E27FC236}">
              <a16:creationId xmlns="" xmlns:a16="http://schemas.microsoft.com/office/drawing/2014/main" id="{00000000-0008-0000-0400-00004B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76" name="3 CuadroTexto" hidden="1">
          <a:extLst>
            <a:ext uri="{FF2B5EF4-FFF2-40B4-BE49-F238E27FC236}">
              <a16:creationId xmlns="" xmlns:a16="http://schemas.microsoft.com/office/drawing/2014/main" id="{00000000-0008-0000-0400-00004C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77" name="5 CuadroTexto" hidden="1">
          <a:extLst>
            <a:ext uri="{FF2B5EF4-FFF2-40B4-BE49-F238E27FC236}">
              <a16:creationId xmlns="" xmlns:a16="http://schemas.microsoft.com/office/drawing/2014/main" id="{00000000-0008-0000-0400-00004D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78" name="5 CuadroTexto" hidden="1">
          <a:extLst>
            <a:ext uri="{FF2B5EF4-FFF2-40B4-BE49-F238E27FC236}">
              <a16:creationId xmlns="" xmlns:a16="http://schemas.microsoft.com/office/drawing/2014/main" id="{00000000-0008-0000-0400-00004E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79" name="5 CuadroTexto" hidden="1">
          <a:extLst>
            <a:ext uri="{FF2B5EF4-FFF2-40B4-BE49-F238E27FC236}">
              <a16:creationId xmlns="" xmlns:a16="http://schemas.microsoft.com/office/drawing/2014/main" id="{00000000-0008-0000-0400-00004F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80" name="5 CuadroTexto" hidden="1">
          <a:extLst>
            <a:ext uri="{FF2B5EF4-FFF2-40B4-BE49-F238E27FC236}">
              <a16:creationId xmlns="" xmlns:a16="http://schemas.microsoft.com/office/drawing/2014/main" id="{00000000-0008-0000-0400-000050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81" name="5 CuadroTexto" hidden="1">
          <a:extLst>
            <a:ext uri="{FF2B5EF4-FFF2-40B4-BE49-F238E27FC236}">
              <a16:creationId xmlns="" xmlns:a16="http://schemas.microsoft.com/office/drawing/2014/main" id="{00000000-0008-0000-0400-000051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82" name="5 CuadroTexto" hidden="1">
          <a:extLst>
            <a:ext uri="{FF2B5EF4-FFF2-40B4-BE49-F238E27FC236}">
              <a16:creationId xmlns="" xmlns:a16="http://schemas.microsoft.com/office/drawing/2014/main" id="{00000000-0008-0000-0400-000052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83" name="5 CuadroTexto" hidden="1">
          <a:extLst>
            <a:ext uri="{FF2B5EF4-FFF2-40B4-BE49-F238E27FC236}">
              <a16:creationId xmlns="" xmlns:a16="http://schemas.microsoft.com/office/drawing/2014/main" id="{00000000-0008-0000-0400-000053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84" name="5 CuadroTexto" hidden="1">
          <a:extLst>
            <a:ext uri="{FF2B5EF4-FFF2-40B4-BE49-F238E27FC236}">
              <a16:creationId xmlns="" xmlns:a16="http://schemas.microsoft.com/office/drawing/2014/main" id="{00000000-0008-0000-0400-000054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85" name="5 CuadroTexto" hidden="1">
          <a:extLst>
            <a:ext uri="{FF2B5EF4-FFF2-40B4-BE49-F238E27FC236}">
              <a16:creationId xmlns="" xmlns:a16="http://schemas.microsoft.com/office/drawing/2014/main" id="{00000000-0008-0000-0400-000055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86" name="5 CuadroTexto" hidden="1">
          <a:extLst>
            <a:ext uri="{FF2B5EF4-FFF2-40B4-BE49-F238E27FC236}">
              <a16:creationId xmlns="" xmlns:a16="http://schemas.microsoft.com/office/drawing/2014/main" id="{00000000-0008-0000-0400-000056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87" name="5 CuadroTexto" hidden="1">
          <a:extLst>
            <a:ext uri="{FF2B5EF4-FFF2-40B4-BE49-F238E27FC236}">
              <a16:creationId xmlns="" xmlns:a16="http://schemas.microsoft.com/office/drawing/2014/main" id="{00000000-0008-0000-0400-000057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88" name="5 CuadroTexto" hidden="1">
          <a:extLst>
            <a:ext uri="{FF2B5EF4-FFF2-40B4-BE49-F238E27FC236}">
              <a16:creationId xmlns="" xmlns:a16="http://schemas.microsoft.com/office/drawing/2014/main" id="{00000000-0008-0000-0400-000058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89" name="5 CuadroTexto" hidden="1">
          <a:extLst>
            <a:ext uri="{FF2B5EF4-FFF2-40B4-BE49-F238E27FC236}">
              <a16:creationId xmlns="" xmlns:a16="http://schemas.microsoft.com/office/drawing/2014/main" id="{00000000-0008-0000-0400-000059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90" name="5 CuadroTexto" hidden="1">
          <a:extLst>
            <a:ext uri="{FF2B5EF4-FFF2-40B4-BE49-F238E27FC236}">
              <a16:creationId xmlns="" xmlns:a16="http://schemas.microsoft.com/office/drawing/2014/main" id="{00000000-0008-0000-0400-00005A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91" name="5 CuadroTexto" hidden="1">
          <a:extLst>
            <a:ext uri="{FF2B5EF4-FFF2-40B4-BE49-F238E27FC236}">
              <a16:creationId xmlns="" xmlns:a16="http://schemas.microsoft.com/office/drawing/2014/main" id="{00000000-0008-0000-0400-00005B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92" name="5 CuadroTexto" hidden="1">
          <a:extLst>
            <a:ext uri="{FF2B5EF4-FFF2-40B4-BE49-F238E27FC236}">
              <a16:creationId xmlns="" xmlns:a16="http://schemas.microsoft.com/office/drawing/2014/main" id="{00000000-0008-0000-0400-00005C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93" name="5 CuadroTexto" hidden="1">
          <a:extLst>
            <a:ext uri="{FF2B5EF4-FFF2-40B4-BE49-F238E27FC236}">
              <a16:creationId xmlns="" xmlns:a16="http://schemas.microsoft.com/office/drawing/2014/main" id="{00000000-0008-0000-0400-00005D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94" name="5 CuadroTexto" hidden="1">
          <a:extLst>
            <a:ext uri="{FF2B5EF4-FFF2-40B4-BE49-F238E27FC236}">
              <a16:creationId xmlns="" xmlns:a16="http://schemas.microsoft.com/office/drawing/2014/main" id="{00000000-0008-0000-0400-00005E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95" name="5 CuadroTexto" hidden="1">
          <a:extLst>
            <a:ext uri="{FF2B5EF4-FFF2-40B4-BE49-F238E27FC236}">
              <a16:creationId xmlns="" xmlns:a16="http://schemas.microsoft.com/office/drawing/2014/main" id="{00000000-0008-0000-0400-00005F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96" name="5 CuadroTexto" hidden="1">
          <a:extLst>
            <a:ext uri="{FF2B5EF4-FFF2-40B4-BE49-F238E27FC236}">
              <a16:creationId xmlns="" xmlns:a16="http://schemas.microsoft.com/office/drawing/2014/main" id="{00000000-0008-0000-0400-000060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97" name="5 CuadroTexto" hidden="1">
          <a:extLst>
            <a:ext uri="{FF2B5EF4-FFF2-40B4-BE49-F238E27FC236}">
              <a16:creationId xmlns="" xmlns:a16="http://schemas.microsoft.com/office/drawing/2014/main" id="{00000000-0008-0000-0400-000061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98" name="5 CuadroTexto" hidden="1">
          <a:extLst>
            <a:ext uri="{FF2B5EF4-FFF2-40B4-BE49-F238E27FC236}">
              <a16:creationId xmlns="" xmlns:a16="http://schemas.microsoft.com/office/drawing/2014/main" id="{00000000-0008-0000-0400-000062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99" name="5 CuadroTexto" hidden="1">
          <a:extLst>
            <a:ext uri="{FF2B5EF4-FFF2-40B4-BE49-F238E27FC236}">
              <a16:creationId xmlns="" xmlns:a16="http://schemas.microsoft.com/office/drawing/2014/main" id="{00000000-0008-0000-0400-000063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100" name="5 CuadroTexto" hidden="1">
          <a:extLst>
            <a:ext uri="{FF2B5EF4-FFF2-40B4-BE49-F238E27FC236}">
              <a16:creationId xmlns="" xmlns:a16="http://schemas.microsoft.com/office/drawing/2014/main" id="{00000000-0008-0000-0400-000064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101" name="5 CuadroTexto" hidden="1">
          <a:extLst>
            <a:ext uri="{FF2B5EF4-FFF2-40B4-BE49-F238E27FC236}">
              <a16:creationId xmlns="" xmlns:a16="http://schemas.microsoft.com/office/drawing/2014/main" id="{00000000-0008-0000-0400-000065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102" name="5 CuadroTexto" hidden="1">
          <a:extLst>
            <a:ext uri="{FF2B5EF4-FFF2-40B4-BE49-F238E27FC236}">
              <a16:creationId xmlns="" xmlns:a16="http://schemas.microsoft.com/office/drawing/2014/main" id="{00000000-0008-0000-0400-000066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103" name="5 CuadroTexto" hidden="1">
          <a:extLst>
            <a:ext uri="{FF2B5EF4-FFF2-40B4-BE49-F238E27FC236}">
              <a16:creationId xmlns="" xmlns:a16="http://schemas.microsoft.com/office/drawing/2014/main" id="{00000000-0008-0000-0400-000067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104" name="5 CuadroTexto" hidden="1">
          <a:extLst>
            <a:ext uri="{FF2B5EF4-FFF2-40B4-BE49-F238E27FC236}">
              <a16:creationId xmlns="" xmlns:a16="http://schemas.microsoft.com/office/drawing/2014/main" id="{00000000-0008-0000-0400-000068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105" name="5 CuadroTexto" hidden="1">
          <a:extLst>
            <a:ext uri="{FF2B5EF4-FFF2-40B4-BE49-F238E27FC236}">
              <a16:creationId xmlns="" xmlns:a16="http://schemas.microsoft.com/office/drawing/2014/main" id="{00000000-0008-0000-0400-000069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106" name="5 CuadroTexto" hidden="1">
          <a:extLst>
            <a:ext uri="{FF2B5EF4-FFF2-40B4-BE49-F238E27FC236}">
              <a16:creationId xmlns="" xmlns:a16="http://schemas.microsoft.com/office/drawing/2014/main" id="{00000000-0008-0000-0400-00006A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107" name="5 CuadroTexto" hidden="1">
          <a:extLst>
            <a:ext uri="{FF2B5EF4-FFF2-40B4-BE49-F238E27FC236}">
              <a16:creationId xmlns="" xmlns:a16="http://schemas.microsoft.com/office/drawing/2014/main" id="{00000000-0008-0000-0400-00006B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108" name="5 CuadroTexto" hidden="1">
          <a:extLst>
            <a:ext uri="{FF2B5EF4-FFF2-40B4-BE49-F238E27FC236}">
              <a16:creationId xmlns="" xmlns:a16="http://schemas.microsoft.com/office/drawing/2014/main" id="{00000000-0008-0000-0400-00006C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109" name="2 CuadroTexto" hidden="1">
          <a:extLst>
            <a:ext uri="{FF2B5EF4-FFF2-40B4-BE49-F238E27FC236}">
              <a16:creationId xmlns="" xmlns:a16="http://schemas.microsoft.com/office/drawing/2014/main" id="{00000000-0008-0000-0400-00006D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110" name="5 CuadroTexto" hidden="1">
          <a:extLst>
            <a:ext uri="{FF2B5EF4-FFF2-40B4-BE49-F238E27FC236}">
              <a16:creationId xmlns="" xmlns:a16="http://schemas.microsoft.com/office/drawing/2014/main" id="{00000000-0008-0000-0400-00006E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111" name="5 CuadroTexto" hidden="1">
          <a:extLst>
            <a:ext uri="{FF2B5EF4-FFF2-40B4-BE49-F238E27FC236}">
              <a16:creationId xmlns="" xmlns:a16="http://schemas.microsoft.com/office/drawing/2014/main" id="{00000000-0008-0000-0400-00006F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112" name="5 CuadroTexto" hidden="1">
          <a:extLst>
            <a:ext uri="{FF2B5EF4-FFF2-40B4-BE49-F238E27FC236}">
              <a16:creationId xmlns="" xmlns:a16="http://schemas.microsoft.com/office/drawing/2014/main" id="{00000000-0008-0000-0400-000070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113" name="5 CuadroTexto" hidden="1">
          <a:extLst>
            <a:ext uri="{FF2B5EF4-FFF2-40B4-BE49-F238E27FC236}">
              <a16:creationId xmlns="" xmlns:a16="http://schemas.microsoft.com/office/drawing/2014/main" id="{00000000-0008-0000-0400-000071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114" name="5 CuadroTexto" hidden="1">
          <a:extLst>
            <a:ext uri="{FF2B5EF4-FFF2-40B4-BE49-F238E27FC236}">
              <a16:creationId xmlns="" xmlns:a16="http://schemas.microsoft.com/office/drawing/2014/main" id="{00000000-0008-0000-0400-000072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115" name="5 CuadroTexto" hidden="1">
          <a:extLst>
            <a:ext uri="{FF2B5EF4-FFF2-40B4-BE49-F238E27FC236}">
              <a16:creationId xmlns="" xmlns:a16="http://schemas.microsoft.com/office/drawing/2014/main" id="{00000000-0008-0000-0400-000073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116" name="5 CuadroTexto" hidden="1">
          <a:extLst>
            <a:ext uri="{FF2B5EF4-FFF2-40B4-BE49-F238E27FC236}">
              <a16:creationId xmlns="" xmlns:a16="http://schemas.microsoft.com/office/drawing/2014/main" id="{00000000-0008-0000-0400-000074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117" name="5 CuadroTexto" hidden="1">
          <a:extLst>
            <a:ext uri="{FF2B5EF4-FFF2-40B4-BE49-F238E27FC236}">
              <a16:creationId xmlns="" xmlns:a16="http://schemas.microsoft.com/office/drawing/2014/main" id="{00000000-0008-0000-0400-000075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118" name="5 CuadroTexto" hidden="1">
          <a:extLst>
            <a:ext uri="{FF2B5EF4-FFF2-40B4-BE49-F238E27FC236}">
              <a16:creationId xmlns="" xmlns:a16="http://schemas.microsoft.com/office/drawing/2014/main" id="{00000000-0008-0000-0400-000076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119" name="5 CuadroTexto" hidden="1">
          <a:extLst>
            <a:ext uri="{FF2B5EF4-FFF2-40B4-BE49-F238E27FC236}">
              <a16:creationId xmlns="" xmlns:a16="http://schemas.microsoft.com/office/drawing/2014/main" id="{00000000-0008-0000-0400-000077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120" name="5 CuadroTexto" hidden="1">
          <a:extLst>
            <a:ext uri="{FF2B5EF4-FFF2-40B4-BE49-F238E27FC236}">
              <a16:creationId xmlns="" xmlns:a16="http://schemas.microsoft.com/office/drawing/2014/main" id="{00000000-0008-0000-0400-000078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121" name="5 CuadroTexto" hidden="1">
          <a:extLst>
            <a:ext uri="{FF2B5EF4-FFF2-40B4-BE49-F238E27FC236}">
              <a16:creationId xmlns="" xmlns:a16="http://schemas.microsoft.com/office/drawing/2014/main" id="{00000000-0008-0000-0400-000079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122" name="5 CuadroTexto" hidden="1">
          <a:extLst>
            <a:ext uri="{FF2B5EF4-FFF2-40B4-BE49-F238E27FC236}">
              <a16:creationId xmlns="" xmlns:a16="http://schemas.microsoft.com/office/drawing/2014/main" id="{00000000-0008-0000-0400-00007A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123" name="5 CuadroTexto" hidden="1">
          <a:extLst>
            <a:ext uri="{FF2B5EF4-FFF2-40B4-BE49-F238E27FC236}">
              <a16:creationId xmlns="" xmlns:a16="http://schemas.microsoft.com/office/drawing/2014/main" id="{00000000-0008-0000-0400-00007B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124" name="5 CuadroTexto" hidden="1">
          <a:extLst>
            <a:ext uri="{FF2B5EF4-FFF2-40B4-BE49-F238E27FC236}">
              <a16:creationId xmlns="" xmlns:a16="http://schemas.microsoft.com/office/drawing/2014/main" id="{00000000-0008-0000-0400-00007C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125" name="5 CuadroTexto" hidden="1">
          <a:extLst>
            <a:ext uri="{FF2B5EF4-FFF2-40B4-BE49-F238E27FC236}">
              <a16:creationId xmlns="" xmlns:a16="http://schemas.microsoft.com/office/drawing/2014/main" id="{00000000-0008-0000-0400-00007D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126" name="5 CuadroTexto" hidden="1">
          <a:extLst>
            <a:ext uri="{FF2B5EF4-FFF2-40B4-BE49-F238E27FC236}">
              <a16:creationId xmlns="" xmlns:a16="http://schemas.microsoft.com/office/drawing/2014/main" id="{00000000-0008-0000-0400-00007E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127" name="5 CuadroTexto" hidden="1">
          <a:extLst>
            <a:ext uri="{FF2B5EF4-FFF2-40B4-BE49-F238E27FC236}">
              <a16:creationId xmlns="" xmlns:a16="http://schemas.microsoft.com/office/drawing/2014/main" id="{00000000-0008-0000-0400-00007F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128" name="103 CuadroTexto" hidden="1">
          <a:extLst>
            <a:ext uri="{FF2B5EF4-FFF2-40B4-BE49-F238E27FC236}">
              <a16:creationId xmlns="" xmlns:a16="http://schemas.microsoft.com/office/drawing/2014/main" id="{00000000-0008-0000-0400-000080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129" name="2 CuadroTexto" hidden="1">
          <a:extLst>
            <a:ext uri="{FF2B5EF4-FFF2-40B4-BE49-F238E27FC236}">
              <a16:creationId xmlns="" xmlns:a16="http://schemas.microsoft.com/office/drawing/2014/main" id="{00000000-0008-0000-0400-000081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130" name="106 CuadroTexto" hidden="1">
          <a:extLst>
            <a:ext uri="{FF2B5EF4-FFF2-40B4-BE49-F238E27FC236}">
              <a16:creationId xmlns="" xmlns:a16="http://schemas.microsoft.com/office/drawing/2014/main" id="{00000000-0008-0000-0400-000082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131" name="2 CuadroTexto" hidden="1">
          <a:extLst>
            <a:ext uri="{FF2B5EF4-FFF2-40B4-BE49-F238E27FC236}">
              <a16:creationId xmlns="" xmlns:a16="http://schemas.microsoft.com/office/drawing/2014/main" id="{00000000-0008-0000-0400-000083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132" name="5 CuadroTexto" hidden="1">
          <a:extLst>
            <a:ext uri="{FF2B5EF4-FFF2-40B4-BE49-F238E27FC236}">
              <a16:creationId xmlns="" xmlns:a16="http://schemas.microsoft.com/office/drawing/2014/main" id="{00000000-0008-0000-0400-000084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133" name="5 CuadroTexto" hidden="1">
          <a:extLst>
            <a:ext uri="{FF2B5EF4-FFF2-40B4-BE49-F238E27FC236}">
              <a16:creationId xmlns="" xmlns:a16="http://schemas.microsoft.com/office/drawing/2014/main" id="{00000000-0008-0000-0400-000085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134" name="5 CuadroTexto" hidden="1">
          <a:extLst>
            <a:ext uri="{FF2B5EF4-FFF2-40B4-BE49-F238E27FC236}">
              <a16:creationId xmlns="" xmlns:a16="http://schemas.microsoft.com/office/drawing/2014/main" id="{00000000-0008-0000-0400-000086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135" name="5 CuadroTexto" hidden="1">
          <a:extLst>
            <a:ext uri="{FF2B5EF4-FFF2-40B4-BE49-F238E27FC236}">
              <a16:creationId xmlns="" xmlns:a16="http://schemas.microsoft.com/office/drawing/2014/main" id="{00000000-0008-0000-0400-000087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136" name="5 CuadroTexto" hidden="1">
          <a:extLst>
            <a:ext uri="{FF2B5EF4-FFF2-40B4-BE49-F238E27FC236}">
              <a16:creationId xmlns="" xmlns:a16="http://schemas.microsoft.com/office/drawing/2014/main" id="{00000000-0008-0000-0400-000088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137" name="5 CuadroTexto" hidden="1">
          <a:extLst>
            <a:ext uri="{FF2B5EF4-FFF2-40B4-BE49-F238E27FC236}">
              <a16:creationId xmlns="" xmlns:a16="http://schemas.microsoft.com/office/drawing/2014/main" id="{00000000-0008-0000-0400-000089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138" name="5 CuadroTexto" hidden="1">
          <a:extLst>
            <a:ext uri="{FF2B5EF4-FFF2-40B4-BE49-F238E27FC236}">
              <a16:creationId xmlns="" xmlns:a16="http://schemas.microsoft.com/office/drawing/2014/main" id="{00000000-0008-0000-0400-00008A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139" name="5 CuadroTexto" hidden="1">
          <a:extLst>
            <a:ext uri="{FF2B5EF4-FFF2-40B4-BE49-F238E27FC236}">
              <a16:creationId xmlns="" xmlns:a16="http://schemas.microsoft.com/office/drawing/2014/main" id="{00000000-0008-0000-0400-00008B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140" name="5 CuadroTexto" hidden="1">
          <a:extLst>
            <a:ext uri="{FF2B5EF4-FFF2-40B4-BE49-F238E27FC236}">
              <a16:creationId xmlns="" xmlns:a16="http://schemas.microsoft.com/office/drawing/2014/main" id="{00000000-0008-0000-0400-00008C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141" name="5 CuadroTexto" hidden="1">
          <a:extLst>
            <a:ext uri="{FF2B5EF4-FFF2-40B4-BE49-F238E27FC236}">
              <a16:creationId xmlns="" xmlns:a16="http://schemas.microsoft.com/office/drawing/2014/main" id="{00000000-0008-0000-0400-00008D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142" name="5 CuadroTexto" hidden="1">
          <a:extLst>
            <a:ext uri="{FF2B5EF4-FFF2-40B4-BE49-F238E27FC236}">
              <a16:creationId xmlns="" xmlns:a16="http://schemas.microsoft.com/office/drawing/2014/main" id="{00000000-0008-0000-0400-00008E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143" name="5 CuadroTexto" hidden="1">
          <a:extLst>
            <a:ext uri="{FF2B5EF4-FFF2-40B4-BE49-F238E27FC236}">
              <a16:creationId xmlns="" xmlns:a16="http://schemas.microsoft.com/office/drawing/2014/main" id="{00000000-0008-0000-0400-00008F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144" name="5 CuadroTexto" hidden="1">
          <a:extLst>
            <a:ext uri="{FF2B5EF4-FFF2-40B4-BE49-F238E27FC236}">
              <a16:creationId xmlns="" xmlns:a16="http://schemas.microsoft.com/office/drawing/2014/main" id="{00000000-0008-0000-0400-000090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145" name="5 CuadroTexto" hidden="1">
          <a:extLst>
            <a:ext uri="{FF2B5EF4-FFF2-40B4-BE49-F238E27FC236}">
              <a16:creationId xmlns="" xmlns:a16="http://schemas.microsoft.com/office/drawing/2014/main" id="{00000000-0008-0000-0400-000091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146" name="5 CuadroTexto" hidden="1">
          <a:extLst>
            <a:ext uri="{FF2B5EF4-FFF2-40B4-BE49-F238E27FC236}">
              <a16:creationId xmlns="" xmlns:a16="http://schemas.microsoft.com/office/drawing/2014/main" id="{00000000-0008-0000-0400-000092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147" name="5 CuadroTexto" hidden="1">
          <a:extLst>
            <a:ext uri="{FF2B5EF4-FFF2-40B4-BE49-F238E27FC236}">
              <a16:creationId xmlns="" xmlns:a16="http://schemas.microsoft.com/office/drawing/2014/main" id="{00000000-0008-0000-0400-000093000000}"/>
            </a:ext>
          </a:extLst>
        </xdr:cNvPr>
        <xdr:cNvSpPr txBox="1"/>
      </xdr:nvSpPr>
      <xdr:spPr>
        <a:xfrm>
          <a:off x="647700" y="2209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7"/>
  <sheetViews>
    <sheetView tabSelected="1" topLeftCell="A22" zoomScale="30" zoomScaleNormal="30" zoomScaleSheetLayoutView="62" zoomScalePageLayoutView="68" workbookViewId="0">
      <selection activeCell="R6" sqref="R6"/>
    </sheetView>
  </sheetViews>
  <sheetFormatPr baseColWidth="10" defaultRowHeight="23.25"/>
  <cols>
    <col min="1" max="1" width="11.42578125" style="161"/>
    <col min="2" max="2" width="89.85546875" style="161" customWidth="1"/>
    <col min="3" max="3" width="29" style="161" customWidth="1"/>
    <col min="4" max="4" width="49.7109375" style="161" customWidth="1"/>
    <col min="5" max="5" width="94.5703125" style="161" customWidth="1"/>
    <col min="6" max="6" width="33.85546875" style="161" customWidth="1"/>
    <col min="7" max="7" width="23.140625" style="161" customWidth="1"/>
    <col min="8" max="8" width="26.42578125" style="161" customWidth="1"/>
    <col min="9" max="9" width="19.28515625" style="161" customWidth="1"/>
    <col min="10" max="10" width="16.7109375" style="161" customWidth="1"/>
    <col min="11" max="11" width="19.28515625" style="161" customWidth="1"/>
    <col min="12" max="12" width="15.28515625" style="161" customWidth="1"/>
    <col min="13" max="13" width="34" style="161" customWidth="1"/>
    <col min="14" max="14" width="5.28515625" style="161" customWidth="1"/>
    <col min="15" max="15" width="5.7109375" style="161" customWidth="1"/>
    <col min="16" max="16" width="5.5703125" style="161" customWidth="1"/>
    <col min="17" max="18" width="5" style="161" customWidth="1"/>
    <col min="19" max="19" width="5.5703125" style="161" customWidth="1"/>
    <col min="20" max="20" width="6.28515625" style="161" customWidth="1"/>
    <col min="21" max="257" width="11.42578125" style="161"/>
    <col min="258" max="258" width="41.5703125" style="161" customWidth="1"/>
    <col min="259" max="259" width="18.7109375" style="161" customWidth="1"/>
    <col min="260" max="260" width="16.5703125" style="161" customWidth="1"/>
    <col min="261" max="261" width="23.42578125" style="161" customWidth="1"/>
    <col min="262" max="262" width="19" style="161" customWidth="1"/>
    <col min="263" max="263" width="14" style="161" customWidth="1"/>
    <col min="264" max="268" width="11.85546875" style="161" customWidth="1"/>
    <col min="269" max="269" width="15.7109375" style="161" customWidth="1"/>
    <col min="270" max="270" width="5.28515625" style="161" customWidth="1"/>
    <col min="271" max="271" width="5.7109375" style="161" customWidth="1"/>
    <col min="272" max="275" width="3.28515625" style="161" customWidth="1"/>
    <col min="276" max="276" width="1.7109375" style="161" customWidth="1"/>
    <col min="277" max="513" width="11.42578125" style="161"/>
    <col min="514" max="514" width="41.5703125" style="161" customWidth="1"/>
    <col min="515" max="515" width="18.7109375" style="161" customWidth="1"/>
    <col min="516" max="516" width="16.5703125" style="161" customWidth="1"/>
    <col min="517" max="517" width="23.42578125" style="161" customWidth="1"/>
    <col min="518" max="518" width="19" style="161" customWidth="1"/>
    <col min="519" max="519" width="14" style="161" customWidth="1"/>
    <col min="520" max="524" width="11.85546875" style="161" customWidth="1"/>
    <col min="525" max="525" width="15.7109375" style="161" customWidth="1"/>
    <col min="526" max="526" width="5.28515625" style="161" customWidth="1"/>
    <col min="527" max="527" width="5.7109375" style="161" customWidth="1"/>
    <col min="528" max="531" width="3.28515625" style="161" customWidth="1"/>
    <col min="532" max="532" width="1.7109375" style="161" customWidth="1"/>
    <col min="533" max="769" width="11.42578125" style="161"/>
    <col min="770" max="770" width="41.5703125" style="161" customWidth="1"/>
    <col min="771" max="771" width="18.7109375" style="161" customWidth="1"/>
    <col min="772" max="772" width="16.5703125" style="161" customWidth="1"/>
    <col min="773" max="773" width="23.42578125" style="161" customWidth="1"/>
    <col min="774" max="774" width="19" style="161" customWidth="1"/>
    <col min="775" max="775" width="14" style="161" customWidth="1"/>
    <col min="776" max="780" width="11.85546875" style="161" customWidth="1"/>
    <col min="781" max="781" width="15.7109375" style="161" customWidth="1"/>
    <col min="782" max="782" width="5.28515625" style="161" customWidth="1"/>
    <col min="783" max="783" width="5.7109375" style="161" customWidth="1"/>
    <col min="784" max="787" width="3.28515625" style="161" customWidth="1"/>
    <col min="788" max="788" width="1.7109375" style="161" customWidth="1"/>
    <col min="789" max="1025" width="11.42578125" style="161"/>
    <col min="1026" max="1026" width="41.5703125" style="161" customWidth="1"/>
    <col min="1027" max="1027" width="18.7109375" style="161" customWidth="1"/>
    <col min="1028" max="1028" width="16.5703125" style="161" customWidth="1"/>
    <col min="1029" max="1029" width="23.42578125" style="161" customWidth="1"/>
    <col min="1030" max="1030" width="19" style="161" customWidth="1"/>
    <col min="1031" max="1031" width="14" style="161" customWidth="1"/>
    <col min="1032" max="1036" width="11.85546875" style="161" customWidth="1"/>
    <col min="1037" max="1037" width="15.7109375" style="161" customWidth="1"/>
    <col min="1038" max="1038" width="5.28515625" style="161" customWidth="1"/>
    <col min="1039" max="1039" width="5.7109375" style="161" customWidth="1"/>
    <col min="1040" max="1043" width="3.28515625" style="161" customWidth="1"/>
    <col min="1044" max="1044" width="1.7109375" style="161" customWidth="1"/>
    <col min="1045" max="1281" width="11.42578125" style="161"/>
    <col min="1282" max="1282" width="41.5703125" style="161" customWidth="1"/>
    <col min="1283" max="1283" width="18.7109375" style="161" customWidth="1"/>
    <col min="1284" max="1284" width="16.5703125" style="161" customWidth="1"/>
    <col min="1285" max="1285" width="23.42578125" style="161" customWidth="1"/>
    <col min="1286" max="1286" width="19" style="161" customWidth="1"/>
    <col min="1287" max="1287" width="14" style="161" customWidth="1"/>
    <col min="1288" max="1292" width="11.85546875" style="161" customWidth="1"/>
    <col min="1293" max="1293" width="15.7109375" style="161" customWidth="1"/>
    <col min="1294" max="1294" width="5.28515625" style="161" customWidth="1"/>
    <col min="1295" max="1295" width="5.7109375" style="161" customWidth="1"/>
    <col min="1296" max="1299" width="3.28515625" style="161" customWidth="1"/>
    <col min="1300" max="1300" width="1.7109375" style="161" customWidth="1"/>
    <col min="1301" max="1537" width="11.42578125" style="161"/>
    <col min="1538" max="1538" width="41.5703125" style="161" customWidth="1"/>
    <col min="1539" max="1539" width="18.7109375" style="161" customWidth="1"/>
    <col min="1540" max="1540" width="16.5703125" style="161" customWidth="1"/>
    <col min="1541" max="1541" width="23.42578125" style="161" customWidth="1"/>
    <col min="1542" max="1542" width="19" style="161" customWidth="1"/>
    <col min="1543" max="1543" width="14" style="161" customWidth="1"/>
    <col min="1544" max="1548" width="11.85546875" style="161" customWidth="1"/>
    <col min="1549" max="1549" width="15.7109375" style="161" customWidth="1"/>
    <col min="1550" max="1550" width="5.28515625" style="161" customWidth="1"/>
    <col min="1551" max="1551" width="5.7109375" style="161" customWidth="1"/>
    <col min="1552" max="1555" width="3.28515625" style="161" customWidth="1"/>
    <col min="1556" max="1556" width="1.7109375" style="161" customWidth="1"/>
    <col min="1557" max="1793" width="11.42578125" style="161"/>
    <col min="1794" max="1794" width="41.5703125" style="161" customWidth="1"/>
    <col min="1795" max="1795" width="18.7109375" style="161" customWidth="1"/>
    <col min="1796" max="1796" width="16.5703125" style="161" customWidth="1"/>
    <col min="1797" max="1797" width="23.42578125" style="161" customWidth="1"/>
    <col min="1798" max="1798" width="19" style="161" customWidth="1"/>
    <col min="1799" max="1799" width="14" style="161" customWidth="1"/>
    <col min="1800" max="1804" width="11.85546875" style="161" customWidth="1"/>
    <col min="1805" max="1805" width="15.7109375" style="161" customWidth="1"/>
    <col min="1806" max="1806" width="5.28515625" style="161" customWidth="1"/>
    <col min="1807" max="1807" width="5.7109375" style="161" customWidth="1"/>
    <col min="1808" max="1811" width="3.28515625" style="161" customWidth="1"/>
    <col min="1812" max="1812" width="1.7109375" style="161" customWidth="1"/>
    <col min="1813" max="2049" width="11.42578125" style="161"/>
    <col min="2050" max="2050" width="41.5703125" style="161" customWidth="1"/>
    <col min="2051" max="2051" width="18.7109375" style="161" customWidth="1"/>
    <col min="2052" max="2052" width="16.5703125" style="161" customWidth="1"/>
    <col min="2053" max="2053" width="23.42578125" style="161" customWidth="1"/>
    <col min="2054" max="2054" width="19" style="161" customWidth="1"/>
    <col min="2055" max="2055" width="14" style="161" customWidth="1"/>
    <col min="2056" max="2060" width="11.85546875" style="161" customWidth="1"/>
    <col min="2061" max="2061" width="15.7109375" style="161" customWidth="1"/>
    <col min="2062" max="2062" width="5.28515625" style="161" customWidth="1"/>
    <col min="2063" max="2063" width="5.7109375" style="161" customWidth="1"/>
    <col min="2064" max="2067" width="3.28515625" style="161" customWidth="1"/>
    <col min="2068" max="2068" width="1.7109375" style="161" customWidth="1"/>
    <col min="2069" max="2305" width="11.42578125" style="161"/>
    <col min="2306" max="2306" width="41.5703125" style="161" customWidth="1"/>
    <col min="2307" max="2307" width="18.7109375" style="161" customWidth="1"/>
    <col min="2308" max="2308" width="16.5703125" style="161" customWidth="1"/>
    <col min="2309" max="2309" width="23.42578125" style="161" customWidth="1"/>
    <col min="2310" max="2310" width="19" style="161" customWidth="1"/>
    <col min="2311" max="2311" width="14" style="161" customWidth="1"/>
    <col min="2312" max="2316" width="11.85546875" style="161" customWidth="1"/>
    <col min="2317" max="2317" width="15.7109375" style="161" customWidth="1"/>
    <col min="2318" max="2318" width="5.28515625" style="161" customWidth="1"/>
    <col min="2319" max="2319" width="5.7109375" style="161" customWidth="1"/>
    <col min="2320" max="2323" width="3.28515625" style="161" customWidth="1"/>
    <col min="2324" max="2324" width="1.7109375" style="161" customWidth="1"/>
    <col min="2325" max="2561" width="11.42578125" style="161"/>
    <col min="2562" max="2562" width="41.5703125" style="161" customWidth="1"/>
    <col min="2563" max="2563" width="18.7109375" style="161" customWidth="1"/>
    <col min="2564" max="2564" width="16.5703125" style="161" customWidth="1"/>
    <col min="2565" max="2565" width="23.42578125" style="161" customWidth="1"/>
    <col min="2566" max="2566" width="19" style="161" customWidth="1"/>
    <col min="2567" max="2567" width="14" style="161" customWidth="1"/>
    <col min="2568" max="2572" width="11.85546875" style="161" customWidth="1"/>
    <col min="2573" max="2573" width="15.7109375" style="161" customWidth="1"/>
    <col min="2574" max="2574" width="5.28515625" style="161" customWidth="1"/>
    <col min="2575" max="2575" width="5.7109375" style="161" customWidth="1"/>
    <col min="2576" max="2579" width="3.28515625" style="161" customWidth="1"/>
    <col min="2580" max="2580" width="1.7109375" style="161" customWidth="1"/>
    <col min="2581" max="2817" width="11.42578125" style="161"/>
    <col min="2818" max="2818" width="41.5703125" style="161" customWidth="1"/>
    <col min="2819" max="2819" width="18.7109375" style="161" customWidth="1"/>
    <col min="2820" max="2820" width="16.5703125" style="161" customWidth="1"/>
    <col min="2821" max="2821" width="23.42578125" style="161" customWidth="1"/>
    <col min="2822" max="2822" width="19" style="161" customWidth="1"/>
    <col min="2823" max="2823" width="14" style="161" customWidth="1"/>
    <col min="2824" max="2828" width="11.85546875" style="161" customWidth="1"/>
    <col min="2829" max="2829" width="15.7109375" style="161" customWidth="1"/>
    <col min="2830" max="2830" width="5.28515625" style="161" customWidth="1"/>
    <col min="2831" max="2831" width="5.7109375" style="161" customWidth="1"/>
    <col min="2832" max="2835" width="3.28515625" style="161" customWidth="1"/>
    <col min="2836" max="2836" width="1.7109375" style="161" customWidth="1"/>
    <col min="2837" max="3073" width="11.42578125" style="161"/>
    <col min="3074" max="3074" width="41.5703125" style="161" customWidth="1"/>
    <col min="3075" max="3075" width="18.7109375" style="161" customWidth="1"/>
    <col min="3076" max="3076" width="16.5703125" style="161" customWidth="1"/>
    <col min="3077" max="3077" width="23.42578125" style="161" customWidth="1"/>
    <col min="3078" max="3078" width="19" style="161" customWidth="1"/>
    <col min="3079" max="3079" width="14" style="161" customWidth="1"/>
    <col min="3080" max="3084" width="11.85546875" style="161" customWidth="1"/>
    <col min="3085" max="3085" width="15.7109375" style="161" customWidth="1"/>
    <col min="3086" max="3086" width="5.28515625" style="161" customWidth="1"/>
    <col min="3087" max="3087" width="5.7109375" style="161" customWidth="1"/>
    <col min="3088" max="3091" width="3.28515625" style="161" customWidth="1"/>
    <col min="3092" max="3092" width="1.7109375" style="161" customWidth="1"/>
    <col min="3093" max="3329" width="11.42578125" style="161"/>
    <col min="3330" max="3330" width="41.5703125" style="161" customWidth="1"/>
    <col min="3331" max="3331" width="18.7109375" style="161" customWidth="1"/>
    <col min="3332" max="3332" width="16.5703125" style="161" customWidth="1"/>
    <col min="3333" max="3333" width="23.42578125" style="161" customWidth="1"/>
    <col min="3334" max="3334" width="19" style="161" customWidth="1"/>
    <col min="3335" max="3335" width="14" style="161" customWidth="1"/>
    <col min="3336" max="3340" width="11.85546875" style="161" customWidth="1"/>
    <col min="3341" max="3341" width="15.7109375" style="161" customWidth="1"/>
    <col min="3342" max="3342" width="5.28515625" style="161" customWidth="1"/>
    <col min="3343" max="3343" width="5.7109375" style="161" customWidth="1"/>
    <col min="3344" max="3347" width="3.28515625" style="161" customWidth="1"/>
    <col min="3348" max="3348" width="1.7109375" style="161" customWidth="1"/>
    <col min="3349" max="3585" width="11.42578125" style="161"/>
    <col min="3586" max="3586" width="41.5703125" style="161" customWidth="1"/>
    <col min="3587" max="3587" width="18.7109375" style="161" customWidth="1"/>
    <col min="3588" max="3588" width="16.5703125" style="161" customWidth="1"/>
    <col min="3589" max="3589" width="23.42578125" style="161" customWidth="1"/>
    <col min="3590" max="3590" width="19" style="161" customWidth="1"/>
    <col min="3591" max="3591" width="14" style="161" customWidth="1"/>
    <col min="3592" max="3596" width="11.85546875" style="161" customWidth="1"/>
    <col min="3597" max="3597" width="15.7109375" style="161" customWidth="1"/>
    <col min="3598" max="3598" width="5.28515625" style="161" customWidth="1"/>
    <col min="3599" max="3599" width="5.7109375" style="161" customWidth="1"/>
    <col min="3600" max="3603" width="3.28515625" style="161" customWidth="1"/>
    <col min="3604" max="3604" width="1.7109375" style="161" customWidth="1"/>
    <col min="3605" max="3841" width="11.42578125" style="161"/>
    <col min="3842" max="3842" width="41.5703125" style="161" customWidth="1"/>
    <col min="3843" max="3843" width="18.7109375" style="161" customWidth="1"/>
    <col min="3844" max="3844" width="16.5703125" style="161" customWidth="1"/>
    <col min="3845" max="3845" width="23.42578125" style="161" customWidth="1"/>
    <col min="3846" max="3846" width="19" style="161" customWidth="1"/>
    <col min="3847" max="3847" width="14" style="161" customWidth="1"/>
    <col min="3848" max="3852" width="11.85546875" style="161" customWidth="1"/>
    <col min="3853" max="3853" width="15.7109375" style="161" customWidth="1"/>
    <col min="3854" max="3854" width="5.28515625" style="161" customWidth="1"/>
    <col min="3855" max="3855" width="5.7109375" style="161" customWidth="1"/>
    <col min="3856" max="3859" width="3.28515625" style="161" customWidth="1"/>
    <col min="3860" max="3860" width="1.7109375" style="161" customWidth="1"/>
    <col min="3861" max="4097" width="11.42578125" style="161"/>
    <col min="4098" max="4098" width="41.5703125" style="161" customWidth="1"/>
    <col min="4099" max="4099" width="18.7109375" style="161" customWidth="1"/>
    <col min="4100" max="4100" width="16.5703125" style="161" customWidth="1"/>
    <col min="4101" max="4101" width="23.42578125" style="161" customWidth="1"/>
    <col min="4102" max="4102" width="19" style="161" customWidth="1"/>
    <col min="4103" max="4103" width="14" style="161" customWidth="1"/>
    <col min="4104" max="4108" width="11.85546875" style="161" customWidth="1"/>
    <col min="4109" max="4109" width="15.7109375" style="161" customWidth="1"/>
    <col min="4110" max="4110" width="5.28515625" style="161" customWidth="1"/>
    <col min="4111" max="4111" width="5.7109375" style="161" customWidth="1"/>
    <col min="4112" max="4115" width="3.28515625" style="161" customWidth="1"/>
    <col min="4116" max="4116" width="1.7109375" style="161" customWidth="1"/>
    <col min="4117" max="4353" width="11.42578125" style="161"/>
    <col min="4354" max="4354" width="41.5703125" style="161" customWidth="1"/>
    <col min="4355" max="4355" width="18.7109375" style="161" customWidth="1"/>
    <col min="4356" max="4356" width="16.5703125" style="161" customWidth="1"/>
    <col min="4357" max="4357" width="23.42578125" style="161" customWidth="1"/>
    <col min="4358" max="4358" width="19" style="161" customWidth="1"/>
    <col min="4359" max="4359" width="14" style="161" customWidth="1"/>
    <col min="4360" max="4364" width="11.85546875" style="161" customWidth="1"/>
    <col min="4365" max="4365" width="15.7109375" style="161" customWidth="1"/>
    <col min="4366" max="4366" width="5.28515625" style="161" customWidth="1"/>
    <col min="4367" max="4367" width="5.7109375" style="161" customWidth="1"/>
    <col min="4368" max="4371" width="3.28515625" style="161" customWidth="1"/>
    <col min="4372" max="4372" width="1.7109375" style="161" customWidth="1"/>
    <col min="4373" max="4609" width="11.42578125" style="161"/>
    <col min="4610" max="4610" width="41.5703125" style="161" customWidth="1"/>
    <col min="4611" max="4611" width="18.7109375" style="161" customWidth="1"/>
    <col min="4612" max="4612" width="16.5703125" style="161" customWidth="1"/>
    <col min="4613" max="4613" width="23.42578125" style="161" customWidth="1"/>
    <col min="4614" max="4614" width="19" style="161" customWidth="1"/>
    <col min="4615" max="4615" width="14" style="161" customWidth="1"/>
    <col min="4616" max="4620" width="11.85546875" style="161" customWidth="1"/>
    <col min="4621" max="4621" width="15.7109375" style="161" customWidth="1"/>
    <col min="4622" max="4622" width="5.28515625" style="161" customWidth="1"/>
    <col min="4623" max="4623" width="5.7109375" style="161" customWidth="1"/>
    <col min="4624" max="4627" width="3.28515625" style="161" customWidth="1"/>
    <col min="4628" max="4628" width="1.7109375" style="161" customWidth="1"/>
    <col min="4629" max="4865" width="11.42578125" style="161"/>
    <col min="4866" max="4866" width="41.5703125" style="161" customWidth="1"/>
    <col min="4867" max="4867" width="18.7109375" style="161" customWidth="1"/>
    <col min="4868" max="4868" width="16.5703125" style="161" customWidth="1"/>
    <col min="4869" max="4869" width="23.42578125" style="161" customWidth="1"/>
    <col min="4870" max="4870" width="19" style="161" customWidth="1"/>
    <col min="4871" max="4871" width="14" style="161" customWidth="1"/>
    <col min="4872" max="4876" width="11.85546875" style="161" customWidth="1"/>
    <col min="4877" max="4877" width="15.7109375" style="161" customWidth="1"/>
    <col min="4878" max="4878" width="5.28515625" style="161" customWidth="1"/>
    <col min="4879" max="4879" width="5.7109375" style="161" customWidth="1"/>
    <col min="4880" max="4883" width="3.28515625" style="161" customWidth="1"/>
    <col min="4884" max="4884" width="1.7109375" style="161" customWidth="1"/>
    <col min="4885" max="5121" width="11.42578125" style="161"/>
    <col min="5122" max="5122" width="41.5703125" style="161" customWidth="1"/>
    <col min="5123" max="5123" width="18.7109375" style="161" customWidth="1"/>
    <col min="5124" max="5124" width="16.5703125" style="161" customWidth="1"/>
    <col min="5125" max="5125" width="23.42578125" style="161" customWidth="1"/>
    <col min="5126" max="5126" width="19" style="161" customWidth="1"/>
    <col min="5127" max="5127" width="14" style="161" customWidth="1"/>
    <col min="5128" max="5132" width="11.85546875" style="161" customWidth="1"/>
    <col min="5133" max="5133" width="15.7109375" style="161" customWidth="1"/>
    <col min="5134" max="5134" width="5.28515625" style="161" customWidth="1"/>
    <col min="5135" max="5135" width="5.7109375" style="161" customWidth="1"/>
    <col min="5136" max="5139" width="3.28515625" style="161" customWidth="1"/>
    <col min="5140" max="5140" width="1.7109375" style="161" customWidth="1"/>
    <col min="5141" max="5377" width="11.42578125" style="161"/>
    <col min="5378" max="5378" width="41.5703125" style="161" customWidth="1"/>
    <col min="5379" max="5379" width="18.7109375" style="161" customWidth="1"/>
    <col min="5380" max="5380" width="16.5703125" style="161" customWidth="1"/>
    <col min="5381" max="5381" width="23.42578125" style="161" customWidth="1"/>
    <col min="5382" max="5382" width="19" style="161" customWidth="1"/>
    <col min="5383" max="5383" width="14" style="161" customWidth="1"/>
    <col min="5384" max="5388" width="11.85546875" style="161" customWidth="1"/>
    <col min="5389" max="5389" width="15.7109375" style="161" customWidth="1"/>
    <col min="5390" max="5390" width="5.28515625" style="161" customWidth="1"/>
    <col min="5391" max="5391" width="5.7109375" style="161" customWidth="1"/>
    <col min="5392" max="5395" width="3.28515625" style="161" customWidth="1"/>
    <col min="5396" max="5396" width="1.7109375" style="161" customWidth="1"/>
    <col min="5397" max="5633" width="11.42578125" style="161"/>
    <col min="5634" max="5634" width="41.5703125" style="161" customWidth="1"/>
    <col min="5635" max="5635" width="18.7109375" style="161" customWidth="1"/>
    <col min="5636" max="5636" width="16.5703125" style="161" customWidth="1"/>
    <col min="5637" max="5637" width="23.42578125" style="161" customWidth="1"/>
    <col min="5638" max="5638" width="19" style="161" customWidth="1"/>
    <col min="5639" max="5639" width="14" style="161" customWidth="1"/>
    <col min="5640" max="5644" width="11.85546875" style="161" customWidth="1"/>
    <col min="5645" max="5645" width="15.7109375" style="161" customWidth="1"/>
    <col min="5646" max="5646" width="5.28515625" style="161" customWidth="1"/>
    <col min="5647" max="5647" width="5.7109375" style="161" customWidth="1"/>
    <col min="5648" max="5651" width="3.28515625" style="161" customWidth="1"/>
    <col min="5652" max="5652" width="1.7109375" style="161" customWidth="1"/>
    <col min="5653" max="5889" width="11.42578125" style="161"/>
    <col min="5890" max="5890" width="41.5703125" style="161" customWidth="1"/>
    <col min="5891" max="5891" width="18.7109375" style="161" customWidth="1"/>
    <col min="5892" max="5892" width="16.5703125" style="161" customWidth="1"/>
    <col min="5893" max="5893" width="23.42578125" style="161" customWidth="1"/>
    <col min="5894" max="5894" width="19" style="161" customWidth="1"/>
    <col min="5895" max="5895" width="14" style="161" customWidth="1"/>
    <col min="5896" max="5900" width="11.85546875" style="161" customWidth="1"/>
    <col min="5901" max="5901" width="15.7109375" style="161" customWidth="1"/>
    <col min="5902" max="5902" width="5.28515625" style="161" customWidth="1"/>
    <col min="5903" max="5903" width="5.7109375" style="161" customWidth="1"/>
    <col min="5904" max="5907" width="3.28515625" style="161" customWidth="1"/>
    <col min="5908" max="5908" width="1.7109375" style="161" customWidth="1"/>
    <col min="5909" max="6145" width="11.42578125" style="161"/>
    <col min="6146" max="6146" width="41.5703125" style="161" customWidth="1"/>
    <col min="6147" max="6147" width="18.7109375" style="161" customWidth="1"/>
    <col min="6148" max="6148" width="16.5703125" style="161" customWidth="1"/>
    <col min="6149" max="6149" width="23.42578125" style="161" customWidth="1"/>
    <col min="6150" max="6150" width="19" style="161" customWidth="1"/>
    <col min="6151" max="6151" width="14" style="161" customWidth="1"/>
    <col min="6152" max="6156" width="11.85546875" style="161" customWidth="1"/>
    <col min="6157" max="6157" width="15.7109375" style="161" customWidth="1"/>
    <col min="6158" max="6158" width="5.28515625" style="161" customWidth="1"/>
    <col min="6159" max="6159" width="5.7109375" style="161" customWidth="1"/>
    <col min="6160" max="6163" width="3.28515625" style="161" customWidth="1"/>
    <col min="6164" max="6164" width="1.7109375" style="161" customWidth="1"/>
    <col min="6165" max="6401" width="11.42578125" style="161"/>
    <col min="6402" max="6402" width="41.5703125" style="161" customWidth="1"/>
    <col min="6403" max="6403" width="18.7109375" style="161" customWidth="1"/>
    <col min="6404" max="6404" width="16.5703125" style="161" customWidth="1"/>
    <col min="6405" max="6405" width="23.42578125" style="161" customWidth="1"/>
    <col min="6406" max="6406" width="19" style="161" customWidth="1"/>
    <col min="6407" max="6407" width="14" style="161" customWidth="1"/>
    <col min="6408" max="6412" width="11.85546875" style="161" customWidth="1"/>
    <col min="6413" max="6413" width="15.7109375" style="161" customWidth="1"/>
    <col min="6414" max="6414" width="5.28515625" style="161" customWidth="1"/>
    <col min="6415" max="6415" width="5.7109375" style="161" customWidth="1"/>
    <col min="6416" max="6419" width="3.28515625" style="161" customWidth="1"/>
    <col min="6420" max="6420" width="1.7109375" style="161" customWidth="1"/>
    <col min="6421" max="6657" width="11.42578125" style="161"/>
    <col min="6658" max="6658" width="41.5703125" style="161" customWidth="1"/>
    <col min="6659" max="6659" width="18.7109375" style="161" customWidth="1"/>
    <col min="6660" max="6660" width="16.5703125" style="161" customWidth="1"/>
    <col min="6661" max="6661" width="23.42578125" style="161" customWidth="1"/>
    <col min="6662" max="6662" width="19" style="161" customWidth="1"/>
    <col min="6663" max="6663" width="14" style="161" customWidth="1"/>
    <col min="6664" max="6668" width="11.85546875" style="161" customWidth="1"/>
    <col min="6669" max="6669" width="15.7109375" style="161" customWidth="1"/>
    <col min="6670" max="6670" width="5.28515625" style="161" customWidth="1"/>
    <col min="6671" max="6671" width="5.7109375" style="161" customWidth="1"/>
    <col min="6672" max="6675" width="3.28515625" style="161" customWidth="1"/>
    <col min="6676" max="6676" width="1.7109375" style="161" customWidth="1"/>
    <col min="6677" max="6913" width="11.42578125" style="161"/>
    <col min="6914" max="6914" width="41.5703125" style="161" customWidth="1"/>
    <col min="6915" max="6915" width="18.7109375" style="161" customWidth="1"/>
    <col min="6916" max="6916" width="16.5703125" style="161" customWidth="1"/>
    <col min="6917" max="6917" width="23.42578125" style="161" customWidth="1"/>
    <col min="6918" max="6918" width="19" style="161" customWidth="1"/>
    <col min="6919" max="6919" width="14" style="161" customWidth="1"/>
    <col min="6920" max="6924" width="11.85546875" style="161" customWidth="1"/>
    <col min="6925" max="6925" width="15.7109375" style="161" customWidth="1"/>
    <col min="6926" max="6926" width="5.28515625" style="161" customWidth="1"/>
    <col min="6927" max="6927" width="5.7109375" style="161" customWidth="1"/>
    <col min="6928" max="6931" width="3.28515625" style="161" customWidth="1"/>
    <col min="6932" max="6932" width="1.7109375" style="161" customWidth="1"/>
    <col min="6933" max="7169" width="11.42578125" style="161"/>
    <col min="7170" max="7170" width="41.5703125" style="161" customWidth="1"/>
    <col min="7171" max="7171" width="18.7109375" style="161" customWidth="1"/>
    <col min="7172" max="7172" width="16.5703125" style="161" customWidth="1"/>
    <col min="7173" max="7173" width="23.42578125" style="161" customWidth="1"/>
    <col min="7174" max="7174" width="19" style="161" customWidth="1"/>
    <col min="7175" max="7175" width="14" style="161" customWidth="1"/>
    <col min="7176" max="7180" width="11.85546875" style="161" customWidth="1"/>
    <col min="7181" max="7181" width="15.7109375" style="161" customWidth="1"/>
    <col min="7182" max="7182" width="5.28515625" style="161" customWidth="1"/>
    <col min="7183" max="7183" width="5.7109375" style="161" customWidth="1"/>
    <col min="7184" max="7187" width="3.28515625" style="161" customWidth="1"/>
    <col min="7188" max="7188" width="1.7109375" style="161" customWidth="1"/>
    <col min="7189" max="7425" width="11.42578125" style="161"/>
    <col min="7426" max="7426" width="41.5703125" style="161" customWidth="1"/>
    <col min="7427" max="7427" width="18.7109375" style="161" customWidth="1"/>
    <col min="7428" max="7428" width="16.5703125" style="161" customWidth="1"/>
    <col min="7429" max="7429" width="23.42578125" style="161" customWidth="1"/>
    <col min="7430" max="7430" width="19" style="161" customWidth="1"/>
    <col min="7431" max="7431" width="14" style="161" customWidth="1"/>
    <col min="7432" max="7436" width="11.85546875" style="161" customWidth="1"/>
    <col min="7437" max="7437" width="15.7109375" style="161" customWidth="1"/>
    <col min="7438" max="7438" width="5.28515625" style="161" customWidth="1"/>
    <col min="7439" max="7439" width="5.7109375" style="161" customWidth="1"/>
    <col min="7440" max="7443" width="3.28515625" style="161" customWidth="1"/>
    <col min="7444" max="7444" width="1.7109375" style="161" customWidth="1"/>
    <col min="7445" max="7681" width="11.42578125" style="161"/>
    <col min="7682" max="7682" width="41.5703125" style="161" customWidth="1"/>
    <col min="7683" max="7683" width="18.7109375" style="161" customWidth="1"/>
    <col min="7684" max="7684" width="16.5703125" style="161" customWidth="1"/>
    <col min="7685" max="7685" width="23.42578125" style="161" customWidth="1"/>
    <col min="7686" max="7686" width="19" style="161" customWidth="1"/>
    <col min="7687" max="7687" width="14" style="161" customWidth="1"/>
    <col min="7688" max="7692" width="11.85546875" style="161" customWidth="1"/>
    <col min="7693" max="7693" width="15.7109375" style="161" customWidth="1"/>
    <col min="7694" max="7694" width="5.28515625" style="161" customWidth="1"/>
    <col min="7695" max="7695" width="5.7109375" style="161" customWidth="1"/>
    <col min="7696" max="7699" width="3.28515625" style="161" customWidth="1"/>
    <col min="7700" max="7700" width="1.7109375" style="161" customWidth="1"/>
    <col min="7701" max="7937" width="11.42578125" style="161"/>
    <col min="7938" max="7938" width="41.5703125" style="161" customWidth="1"/>
    <col min="7939" max="7939" width="18.7109375" style="161" customWidth="1"/>
    <col min="7940" max="7940" width="16.5703125" style="161" customWidth="1"/>
    <col min="7941" max="7941" width="23.42578125" style="161" customWidth="1"/>
    <col min="7942" max="7942" width="19" style="161" customWidth="1"/>
    <col min="7943" max="7943" width="14" style="161" customWidth="1"/>
    <col min="7944" max="7948" width="11.85546875" style="161" customWidth="1"/>
    <col min="7949" max="7949" width="15.7109375" style="161" customWidth="1"/>
    <col min="7950" max="7950" width="5.28515625" style="161" customWidth="1"/>
    <col min="7951" max="7951" width="5.7109375" style="161" customWidth="1"/>
    <col min="7952" max="7955" width="3.28515625" style="161" customWidth="1"/>
    <col min="7956" max="7956" width="1.7109375" style="161" customWidth="1"/>
    <col min="7957" max="8193" width="11.42578125" style="161"/>
    <col min="8194" max="8194" width="41.5703125" style="161" customWidth="1"/>
    <col min="8195" max="8195" width="18.7109375" style="161" customWidth="1"/>
    <col min="8196" max="8196" width="16.5703125" style="161" customWidth="1"/>
    <col min="8197" max="8197" width="23.42578125" style="161" customWidth="1"/>
    <col min="8198" max="8198" width="19" style="161" customWidth="1"/>
    <col min="8199" max="8199" width="14" style="161" customWidth="1"/>
    <col min="8200" max="8204" width="11.85546875" style="161" customWidth="1"/>
    <col min="8205" max="8205" width="15.7109375" style="161" customWidth="1"/>
    <col min="8206" max="8206" width="5.28515625" style="161" customWidth="1"/>
    <col min="8207" max="8207" width="5.7109375" style="161" customWidth="1"/>
    <col min="8208" max="8211" width="3.28515625" style="161" customWidth="1"/>
    <col min="8212" max="8212" width="1.7109375" style="161" customWidth="1"/>
    <col min="8213" max="8449" width="11.42578125" style="161"/>
    <col min="8450" max="8450" width="41.5703125" style="161" customWidth="1"/>
    <col min="8451" max="8451" width="18.7109375" style="161" customWidth="1"/>
    <col min="8452" max="8452" width="16.5703125" style="161" customWidth="1"/>
    <col min="8453" max="8453" width="23.42578125" style="161" customWidth="1"/>
    <col min="8454" max="8454" width="19" style="161" customWidth="1"/>
    <col min="8455" max="8455" width="14" style="161" customWidth="1"/>
    <col min="8456" max="8460" width="11.85546875" style="161" customWidth="1"/>
    <col min="8461" max="8461" width="15.7109375" style="161" customWidth="1"/>
    <col min="8462" max="8462" width="5.28515625" style="161" customWidth="1"/>
    <col min="8463" max="8463" width="5.7109375" style="161" customWidth="1"/>
    <col min="8464" max="8467" width="3.28515625" style="161" customWidth="1"/>
    <col min="8468" max="8468" width="1.7109375" style="161" customWidth="1"/>
    <col min="8469" max="8705" width="11.42578125" style="161"/>
    <col min="8706" max="8706" width="41.5703125" style="161" customWidth="1"/>
    <col min="8707" max="8707" width="18.7109375" style="161" customWidth="1"/>
    <col min="8708" max="8708" width="16.5703125" style="161" customWidth="1"/>
    <col min="8709" max="8709" width="23.42578125" style="161" customWidth="1"/>
    <col min="8710" max="8710" width="19" style="161" customWidth="1"/>
    <col min="8711" max="8711" width="14" style="161" customWidth="1"/>
    <col min="8712" max="8716" width="11.85546875" style="161" customWidth="1"/>
    <col min="8717" max="8717" width="15.7109375" style="161" customWidth="1"/>
    <col min="8718" max="8718" width="5.28515625" style="161" customWidth="1"/>
    <col min="8719" max="8719" width="5.7109375" style="161" customWidth="1"/>
    <col min="8720" max="8723" width="3.28515625" style="161" customWidth="1"/>
    <col min="8724" max="8724" width="1.7109375" style="161" customWidth="1"/>
    <col min="8725" max="8961" width="11.42578125" style="161"/>
    <col min="8962" max="8962" width="41.5703125" style="161" customWidth="1"/>
    <col min="8963" max="8963" width="18.7109375" style="161" customWidth="1"/>
    <col min="8964" max="8964" width="16.5703125" style="161" customWidth="1"/>
    <col min="8965" max="8965" width="23.42578125" style="161" customWidth="1"/>
    <col min="8966" max="8966" width="19" style="161" customWidth="1"/>
    <col min="8967" max="8967" width="14" style="161" customWidth="1"/>
    <col min="8968" max="8972" width="11.85546875" style="161" customWidth="1"/>
    <col min="8973" max="8973" width="15.7109375" style="161" customWidth="1"/>
    <col min="8974" max="8974" width="5.28515625" style="161" customWidth="1"/>
    <col min="8975" max="8975" width="5.7109375" style="161" customWidth="1"/>
    <col min="8976" max="8979" width="3.28515625" style="161" customWidth="1"/>
    <col min="8980" max="8980" width="1.7109375" style="161" customWidth="1"/>
    <col min="8981" max="9217" width="11.42578125" style="161"/>
    <col min="9218" max="9218" width="41.5703125" style="161" customWidth="1"/>
    <col min="9219" max="9219" width="18.7109375" style="161" customWidth="1"/>
    <col min="9220" max="9220" width="16.5703125" style="161" customWidth="1"/>
    <col min="9221" max="9221" width="23.42578125" style="161" customWidth="1"/>
    <col min="9222" max="9222" width="19" style="161" customWidth="1"/>
    <col min="9223" max="9223" width="14" style="161" customWidth="1"/>
    <col min="9224" max="9228" width="11.85546875" style="161" customWidth="1"/>
    <col min="9229" max="9229" width="15.7109375" style="161" customWidth="1"/>
    <col min="9230" max="9230" width="5.28515625" style="161" customWidth="1"/>
    <col min="9231" max="9231" width="5.7109375" style="161" customWidth="1"/>
    <col min="9232" max="9235" width="3.28515625" style="161" customWidth="1"/>
    <col min="9236" max="9236" width="1.7109375" style="161" customWidth="1"/>
    <col min="9237" max="9473" width="11.42578125" style="161"/>
    <col min="9474" max="9474" width="41.5703125" style="161" customWidth="1"/>
    <col min="9475" max="9475" width="18.7109375" style="161" customWidth="1"/>
    <col min="9476" max="9476" width="16.5703125" style="161" customWidth="1"/>
    <col min="9477" max="9477" width="23.42578125" style="161" customWidth="1"/>
    <col min="9478" max="9478" width="19" style="161" customWidth="1"/>
    <col min="9479" max="9479" width="14" style="161" customWidth="1"/>
    <col min="9480" max="9484" width="11.85546875" style="161" customWidth="1"/>
    <col min="9485" max="9485" width="15.7109375" style="161" customWidth="1"/>
    <col min="9486" max="9486" width="5.28515625" style="161" customWidth="1"/>
    <col min="9487" max="9487" width="5.7109375" style="161" customWidth="1"/>
    <col min="9488" max="9491" width="3.28515625" style="161" customWidth="1"/>
    <col min="9492" max="9492" width="1.7109375" style="161" customWidth="1"/>
    <col min="9493" max="9729" width="11.42578125" style="161"/>
    <col min="9730" max="9730" width="41.5703125" style="161" customWidth="1"/>
    <col min="9731" max="9731" width="18.7109375" style="161" customWidth="1"/>
    <col min="9732" max="9732" width="16.5703125" style="161" customWidth="1"/>
    <col min="9733" max="9733" width="23.42578125" style="161" customWidth="1"/>
    <col min="9734" max="9734" width="19" style="161" customWidth="1"/>
    <col min="9735" max="9735" width="14" style="161" customWidth="1"/>
    <col min="9736" max="9740" width="11.85546875" style="161" customWidth="1"/>
    <col min="9741" max="9741" width="15.7109375" style="161" customWidth="1"/>
    <col min="9742" max="9742" width="5.28515625" style="161" customWidth="1"/>
    <col min="9743" max="9743" width="5.7109375" style="161" customWidth="1"/>
    <col min="9744" max="9747" width="3.28515625" style="161" customWidth="1"/>
    <col min="9748" max="9748" width="1.7109375" style="161" customWidth="1"/>
    <col min="9749" max="9985" width="11.42578125" style="161"/>
    <col min="9986" max="9986" width="41.5703125" style="161" customWidth="1"/>
    <col min="9987" max="9987" width="18.7109375" style="161" customWidth="1"/>
    <col min="9988" max="9988" width="16.5703125" style="161" customWidth="1"/>
    <col min="9989" max="9989" width="23.42578125" style="161" customWidth="1"/>
    <col min="9990" max="9990" width="19" style="161" customWidth="1"/>
    <col min="9991" max="9991" width="14" style="161" customWidth="1"/>
    <col min="9992" max="9996" width="11.85546875" style="161" customWidth="1"/>
    <col min="9997" max="9997" width="15.7109375" style="161" customWidth="1"/>
    <col min="9998" max="9998" width="5.28515625" style="161" customWidth="1"/>
    <col min="9999" max="9999" width="5.7109375" style="161" customWidth="1"/>
    <col min="10000" max="10003" width="3.28515625" style="161" customWidth="1"/>
    <col min="10004" max="10004" width="1.7109375" style="161" customWidth="1"/>
    <col min="10005" max="10241" width="11.42578125" style="161"/>
    <col min="10242" max="10242" width="41.5703125" style="161" customWidth="1"/>
    <col min="10243" max="10243" width="18.7109375" style="161" customWidth="1"/>
    <col min="10244" max="10244" width="16.5703125" style="161" customWidth="1"/>
    <col min="10245" max="10245" width="23.42578125" style="161" customWidth="1"/>
    <col min="10246" max="10246" width="19" style="161" customWidth="1"/>
    <col min="10247" max="10247" width="14" style="161" customWidth="1"/>
    <col min="10248" max="10252" width="11.85546875" style="161" customWidth="1"/>
    <col min="10253" max="10253" width="15.7109375" style="161" customWidth="1"/>
    <col min="10254" max="10254" width="5.28515625" style="161" customWidth="1"/>
    <col min="10255" max="10255" width="5.7109375" style="161" customWidth="1"/>
    <col min="10256" max="10259" width="3.28515625" style="161" customWidth="1"/>
    <col min="10260" max="10260" width="1.7109375" style="161" customWidth="1"/>
    <col min="10261" max="10497" width="11.42578125" style="161"/>
    <col min="10498" max="10498" width="41.5703125" style="161" customWidth="1"/>
    <col min="10499" max="10499" width="18.7109375" style="161" customWidth="1"/>
    <col min="10500" max="10500" width="16.5703125" style="161" customWidth="1"/>
    <col min="10501" max="10501" width="23.42578125" style="161" customWidth="1"/>
    <col min="10502" max="10502" width="19" style="161" customWidth="1"/>
    <col min="10503" max="10503" width="14" style="161" customWidth="1"/>
    <col min="10504" max="10508" width="11.85546875" style="161" customWidth="1"/>
    <col min="10509" max="10509" width="15.7109375" style="161" customWidth="1"/>
    <col min="10510" max="10510" width="5.28515625" style="161" customWidth="1"/>
    <col min="10511" max="10511" width="5.7109375" style="161" customWidth="1"/>
    <col min="10512" max="10515" width="3.28515625" style="161" customWidth="1"/>
    <col min="10516" max="10516" width="1.7109375" style="161" customWidth="1"/>
    <col min="10517" max="10753" width="11.42578125" style="161"/>
    <col min="10754" max="10754" width="41.5703125" style="161" customWidth="1"/>
    <col min="10755" max="10755" width="18.7109375" style="161" customWidth="1"/>
    <col min="10756" max="10756" width="16.5703125" style="161" customWidth="1"/>
    <col min="10757" max="10757" width="23.42578125" style="161" customWidth="1"/>
    <col min="10758" max="10758" width="19" style="161" customWidth="1"/>
    <col min="10759" max="10759" width="14" style="161" customWidth="1"/>
    <col min="10760" max="10764" width="11.85546875" style="161" customWidth="1"/>
    <col min="10765" max="10765" width="15.7109375" style="161" customWidth="1"/>
    <col min="10766" max="10766" width="5.28515625" style="161" customWidth="1"/>
    <col min="10767" max="10767" width="5.7109375" style="161" customWidth="1"/>
    <col min="10768" max="10771" width="3.28515625" style="161" customWidth="1"/>
    <col min="10772" max="10772" width="1.7109375" style="161" customWidth="1"/>
    <col min="10773" max="11009" width="11.42578125" style="161"/>
    <col min="11010" max="11010" width="41.5703125" style="161" customWidth="1"/>
    <col min="11011" max="11011" width="18.7109375" style="161" customWidth="1"/>
    <col min="11012" max="11012" width="16.5703125" style="161" customWidth="1"/>
    <col min="11013" max="11013" width="23.42578125" style="161" customWidth="1"/>
    <col min="11014" max="11014" width="19" style="161" customWidth="1"/>
    <col min="11015" max="11015" width="14" style="161" customWidth="1"/>
    <col min="11016" max="11020" width="11.85546875" style="161" customWidth="1"/>
    <col min="11021" max="11021" width="15.7109375" style="161" customWidth="1"/>
    <col min="11022" max="11022" width="5.28515625" style="161" customWidth="1"/>
    <col min="11023" max="11023" width="5.7109375" style="161" customWidth="1"/>
    <col min="11024" max="11027" width="3.28515625" style="161" customWidth="1"/>
    <col min="11028" max="11028" width="1.7109375" style="161" customWidth="1"/>
    <col min="11029" max="11265" width="11.42578125" style="161"/>
    <col min="11266" max="11266" width="41.5703125" style="161" customWidth="1"/>
    <col min="11267" max="11267" width="18.7109375" style="161" customWidth="1"/>
    <col min="11268" max="11268" width="16.5703125" style="161" customWidth="1"/>
    <col min="11269" max="11269" width="23.42578125" style="161" customWidth="1"/>
    <col min="11270" max="11270" width="19" style="161" customWidth="1"/>
    <col min="11271" max="11271" width="14" style="161" customWidth="1"/>
    <col min="11272" max="11276" width="11.85546875" style="161" customWidth="1"/>
    <col min="11277" max="11277" width="15.7109375" style="161" customWidth="1"/>
    <col min="11278" max="11278" width="5.28515625" style="161" customWidth="1"/>
    <col min="11279" max="11279" width="5.7109375" style="161" customWidth="1"/>
    <col min="11280" max="11283" width="3.28515625" style="161" customWidth="1"/>
    <col min="11284" max="11284" width="1.7109375" style="161" customWidth="1"/>
    <col min="11285" max="11521" width="11.42578125" style="161"/>
    <col min="11522" max="11522" width="41.5703125" style="161" customWidth="1"/>
    <col min="11523" max="11523" width="18.7109375" style="161" customWidth="1"/>
    <col min="11524" max="11524" width="16.5703125" style="161" customWidth="1"/>
    <col min="11525" max="11525" width="23.42578125" style="161" customWidth="1"/>
    <col min="11526" max="11526" width="19" style="161" customWidth="1"/>
    <col min="11527" max="11527" width="14" style="161" customWidth="1"/>
    <col min="11528" max="11532" width="11.85546875" style="161" customWidth="1"/>
    <col min="11533" max="11533" width="15.7109375" style="161" customWidth="1"/>
    <col min="11534" max="11534" width="5.28515625" style="161" customWidth="1"/>
    <col min="11535" max="11535" width="5.7109375" style="161" customWidth="1"/>
    <col min="11536" max="11539" width="3.28515625" style="161" customWidth="1"/>
    <col min="11540" max="11540" width="1.7109375" style="161" customWidth="1"/>
    <col min="11541" max="11777" width="11.42578125" style="161"/>
    <col min="11778" max="11778" width="41.5703125" style="161" customWidth="1"/>
    <col min="11779" max="11779" width="18.7109375" style="161" customWidth="1"/>
    <col min="11780" max="11780" width="16.5703125" style="161" customWidth="1"/>
    <col min="11781" max="11781" width="23.42578125" style="161" customWidth="1"/>
    <col min="11782" max="11782" width="19" style="161" customWidth="1"/>
    <col min="11783" max="11783" width="14" style="161" customWidth="1"/>
    <col min="11784" max="11788" width="11.85546875" style="161" customWidth="1"/>
    <col min="11789" max="11789" width="15.7109375" style="161" customWidth="1"/>
    <col min="11790" max="11790" width="5.28515625" style="161" customWidth="1"/>
    <col min="11791" max="11791" width="5.7109375" style="161" customWidth="1"/>
    <col min="11792" max="11795" width="3.28515625" style="161" customWidth="1"/>
    <col min="11796" max="11796" width="1.7109375" style="161" customWidth="1"/>
    <col min="11797" max="12033" width="11.42578125" style="161"/>
    <col min="12034" max="12034" width="41.5703125" style="161" customWidth="1"/>
    <col min="12035" max="12035" width="18.7109375" style="161" customWidth="1"/>
    <col min="12036" max="12036" width="16.5703125" style="161" customWidth="1"/>
    <col min="12037" max="12037" width="23.42578125" style="161" customWidth="1"/>
    <col min="12038" max="12038" width="19" style="161" customWidth="1"/>
    <col min="12039" max="12039" width="14" style="161" customWidth="1"/>
    <col min="12040" max="12044" width="11.85546875" style="161" customWidth="1"/>
    <col min="12045" max="12045" width="15.7109375" style="161" customWidth="1"/>
    <col min="12046" max="12046" width="5.28515625" style="161" customWidth="1"/>
    <col min="12047" max="12047" width="5.7109375" style="161" customWidth="1"/>
    <col min="12048" max="12051" width="3.28515625" style="161" customWidth="1"/>
    <col min="12052" max="12052" width="1.7109375" style="161" customWidth="1"/>
    <col min="12053" max="12289" width="11.42578125" style="161"/>
    <col min="12290" max="12290" width="41.5703125" style="161" customWidth="1"/>
    <col min="12291" max="12291" width="18.7109375" style="161" customWidth="1"/>
    <col min="12292" max="12292" width="16.5703125" style="161" customWidth="1"/>
    <col min="12293" max="12293" width="23.42578125" style="161" customWidth="1"/>
    <col min="12294" max="12294" width="19" style="161" customWidth="1"/>
    <col min="12295" max="12295" width="14" style="161" customWidth="1"/>
    <col min="12296" max="12300" width="11.85546875" style="161" customWidth="1"/>
    <col min="12301" max="12301" width="15.7109375" style="161" customWidth="1"/>
    <col min="12302" max="12302" width="5.28515625" style="161" customWidth="1"/>
    <col min="12303" max="12303" width="5.7109375" style="161" customWidth="1"/>
    <col min="12304" max="12307" width="3.28515625" style="161" customWidth="1"/>
    <col min="12308" max="12308" width="1.7109375" style="161" customWidth="1"/>
    <col min="12309" max="12545" width="11.42578125" style="161"/>
    <col min="12546" max="12546" width="41.5703125" style="161" customWidth="1"/>
    <col min="12547" max="12547" width="18.7109375" style="161" customWidth="1"/>
    <col min="12548" max="12548" width="16.5703125" style="161" customWidth="1"/>
    <col min="12549" max="12549" width="23.42578125" style="161" customWidth="1"/>
    <col min="12550" max="12550" width="19" style="161" customWidth="1"/>
    <col min="12551" max="12551" width="14" style="161" customWidth="1"/>
    <col min="12552" max="12556" width="11.85546875" style="161" customWidth="1"/>
    <col min="12557" max="12557" width="15.7109375" style="161" customWidth="1"/>
    <col min="12558" max="12558" width="5.28515625" style="161" customWidth="1"/>
    <col min="12559" max="12559" width="5.7109375" style="161" customWidth="1"/>
    <col min="12560" max="12563" width="3.28515625" style="161" customWidth="1"/>
    <col min="12564" max="12564" width="1.7109375" style="161" customWidth="1"/>
    <col min="12565" max="12801" width="11.42578125" style="161"/>
    <col min="12802" max="12802" width="41.5703125" style="161" customWidth="1"/>
    <col min="12803" max="12803" width="18.7109375" style="161" customWidth="1"/>
    <col min="12804" max="12804" width="16.5703125" style="161" customWidth="1"/>
    <col min="12805" max="12805" width="23.42578125" style="161" customWidth="1"/>
    <col min="12806" max="12806" width="19" style="161" customWidth="1"/>
    <col min="12807" max="12807" width="14" style="161" customWidth="1"/>
    <col min="12808" max="12812" width="11.85546875" style="161" customWidth="1"/>
    <col min="12813" max="12813" width="15.7109375" style="161" customWidth="1"/>
    <col min="12814" max="12814" width="5.28515625" style="161" customWidth="1"/>
    <col min="12815" max="12815" width="5.7109375" style="161" customWidth="1"/>
    <col min="12816" max="12819" width="3.28515625" style="161" customWidth="1"/>
    <col min="12820" max="12820" width="1.7109375" style="161" customWidth="1"/>
    <col min="12821" max="13057" width="11.42578125" style="161"/>
    <col min="13058" max="13058" width="41.5703125" style="161" customWidth="1"/>
    <col min="13059" max="13059" width="18.7109375" style="161" customWidth="1"/>
    <col min="13060" max="13060" width="16.5703125" style="161" customWidth="1"/>
    <col min="13061" max="13061" width="23.42578125" style="161" customWidth="1"/>
    <col min="13062" max="13062" width="19" style="161" customWidth="1"/>
    <col min="13063" max="13063" width="14" style="161" customWidth="1"/>
    <col min="13064" max="13068" width="11.85546875" style="161" customWidth="1"/>
    <col min="13069" max="13069" width="15.7109375" style="161" customWidth="1"/>
    <col min="13070" max="13070" width="5.28515625" style="161" customWidth="1"/>
    <col min="13071" max="13071" width="5.7109375" style="161" customWidth="1"/>
    <col min="13072" max="13075" width="3.28515625" style="161" customWidth="1"/>
    <col min="13076" max="13076" width="1.7109375" style="161" customWidth="1"/>
    <col min="13077" max="13313" width="11.42578125" style="161"/>
    <col min="13314" max="13314" width="41.5703125" style="161" customWidth="1"/>
    <col min="13315" max="13315" width="18.7109375" style="161" customWidth="1"/>
    <col min="13316" max="13316" width="16.5703125" style="161" customWidth="1"/>
    <col min="13317" max="13317" width="23.42578125" style="161" customWidth="1"/>
    <col min="13318" max="13318" width="19" style="161" customWidth="1"/>
    <col min="13319" max="13319" width="14" style="161" customWidth="1"/>
    <col min="13320" max="13324" width="11.85546875" style="161" customWidth="1"/>
    <col min="13325" max="13325" width="15.7109375" style="161" customWidth="1"/>
    <col min="13326" max="13326" width="5.28515625" style="161" customWidth="1"/>
    <col min="13327" max="13327" width="5.7109375" style="161" customWidth="1"/>
    <col min="13328" max="13331" width="3.28515625" style="161" customWidth="1"/>
    <col min="13332" max="13332" width="1.7109375" style="161" customWidth="1"/>
    <col min="13333" max="13569" width="11.42578125" style="161"/>
    <col min="13570" max="13570" width="41.5703125" style="161" customWidth="1"/>
    <col min="13571" max="13571" width="18.7109375" style="161" customWidth="1"/>
    <col min="13572" max="13572" width="16.5703125" style="161" customWidth="1"/>
    <col min="13573" max="13573" width="23.42578125" style="161" customWidth="1"/>
    <col min="13574" max="13574" width="19" style="161" customWidth="1"/>
    <col min="13575" max="13575" width="14" style="161" customWidth="1"/>
    <col min="13576" max="13580" width="11.85546875" style="161" customWidth="1"/>
    <col min="13581" max="13581" width="15.7109375" style="161" customWidth="1"/>
    <col min="13582" max="13582" width="5.28515625" style="161" customWidth="1"/>
    <col min="13583" max="13583" width="5.7109375" style="161" customWidth="1"/>
    <col min="13584" max="13587" width="3.28515625" style="161" customWidth="1"/>
    <col min="13588" max="13588" width="1.7109375" style="161" customWidth="1"/>
    <col min="13589" max="13825" width="11.42578125" style="161"/>
    <col min="13826" max="13826" width="41.5703125" style="161" customWidth="1"/>
    <col min="13827" max="13827" width="18.7109375" style="161" customWidth="1"/>
    <col min="13828" max="13828" width="16.5703125" style="161" customWidth="1"/>
    <col min="13829" max="13829" width="23.42578125" style="161" customWidth="1"/>
    <col min="13830" max="13830" width="19" style="161" customWidth="1"/>
    <col min="13831" max="13831" width="14" style="161" customWidth="1"/>
    <col min="13832" max="13836" width="11.85546875" style="161" customWidth="1"/>
    <col min="13837" max="13837" width="15.7109375" style="161" customWidth="1"/>
    <col min="13838" max="13838" width="5.28515625" style="161" customWidth="1"/>
    <col min="13839" max="13839" width="5.7109375" style="161" customWidth="1"/>
    <col min="13840" max="13843" width="3.28515625" style="161" customWidth="1"/>
    <col min="13844" max="13844" width="1.7109375" style="161" customWidth="1"/>
    <col min="13845" max="14081" width="11.42578125" style="161"/>
    <col min="14082" max="14082" width="41.5703125" style="161" customWidth="1"/>
    <col min="14083" max="14083" width="18.7109375" style="161" customWidth="1"/>
    <col min="14084" max="14084" width="16.5703125" style="161" customWidth="1"/>
    <col min="14085" max="14085" width="23.42578125" style="161" customWidth="1"/>
    <col min="14086" max="14086" width="19" style="161" customWidth="1"/>
    <col min="14087" max="14087" width="14" style="161" customWidth="1"/>
    <col min="14088" max="14092" width="11.85546875" style="161" customWidth="1"/>
    <col min="14093" max="14093" width="15.7109375" style="161" customWidth="1"/>
    <col min="14094" max="14094" width="5.28515625" style="161" customWidth="1"/>
    <col min="14095" max="14095" width="5.7109375" style="161" customWidth="1"/>
    <col min="14096" max="14099" width="3.28515625" style="161" customWidth="1"/>
    <col min="14100" max="14100" width="1.7109375" style="161" customWidth="1"/>
    <col min="14101" max="14337" width="11.42578125" style="161"/>
    <col min="14338" max="14338" width="41.5703125" style="161" customWidth="1"/>
    <col min="14339" max="14339" width="18.7109375" style="161" customWidth="1"/>
    <col min="14340" max="14340" width="16.5703125" style="161" customWidth="1"/>
    <col min="14341" max="14341" width="23.42578125" style="161" customWidth="1"/>
    <col min="14342" max="14342" width="19" style="161" customWidth="1"/>
    <col min="14343" max="14343" width="14" style="161" customWidth="1"/>
    <col min="14344" max="14348" width="11.85546875" style="161" customWidth="1"/>
    <col min="14349" max="14349" width="15.7109375" style="161" customWidth="1"/>
    <col min="14350" max="14350" width="5.28515625" style="161" customWidth="1"/>
    <col min="14351" max="14351" width="5.7109375" style="161" customWidth="1"/>
    <col min="14352" max="14355" width="3.28515625" style="161" customWidth="1"/>
    <col min="14356" max="14356" width="1.7109375" style="161" customWidth="1"/>
    <col min="14357" max="14593" width="11.42578125" style="161"/>
    <col min="14594" max="14594" width="41.5703125" style="161" customWidth="1"/>
    <col min="14595" max="14595" width="18.7109375" style="161" customWidth="1"/>
    <col min="14596" max="14596" width="16.5703125" style="161" customWidth="1"/>
    <col min="14597" max="14597" width="23.42578125" style="161" customWidth="1"/>
    <col min="14598" max="14598" width="19" style="161" customWidth="1"/>
    <col min="14599" max="14599" width="14" style="161" customWidth="1"/>
    <col min="14600" max="14604" width="11.85546875" style="161" customWidth="1"/>
    <col min="14605" max="14605" width="15.7109375" style="161" customWidth="1"/>
    <col min="14606" max="14606" width="5.28515625" style="161" customWidth="1"/>
    <col min="14607" max="14607" width="5.7109375" style="161" customWidth="1"/>
    <col min="14608" max="14611" width="3.28515625" style="161" customWidth="1"/>
    <col min="14612" max="14612" width="1.7109375" style="161" customWidth="1"/>
    <col min="14613" max="14849" width="11.42578125" style="161"/>
    <col min="14850" max="14850" width="41.5703125" style="161" customWidth="1"/>
    <col min="14851" max="14851" width="18.7109375" style="161" customWidth="1"/>
    <col min="14852" max="14852" width="16.5703125" style="161" customWidth="1"/>
    <col min="14853" max="14853" width="23.42578125" style="161" customWidth="1"/>
    <col min="14854" max="14854" width="19" style="161" customWidth="1"/>
    <col min="14855" max="14855" width="14" style="161" customWidth="1"/>
    <col min="14856" max="14860" width="11.85546875" style="161" customWidth="1"/>
    <col min="14861" max="14861" width="15.7109375" style="161" customWidth="1"/>
    <col min="14862" max="14862" width="5.28515625" style="161" customWidth="1"/>
    <col min="14863" max="14863" width="5.7109375" style="161" customWidth="1"/>
    <col min="14864" max="14867" width="3.28515625" style="161" customWidth="1"/>
    <col min="14868" max="14868" width="1.7109375" style="161" customWidth="1"/>
    <col min="14869" max="15105" width="11.42578125" style="161"/>
    <col min="15106" max="15106" width="41.5703125" style="161" customWidth="1"/>
    <col min="15107" max="15107" width="18.7109375" style="161" customWidth="1"/>
    <col min="15108" max="15108" width="16.5703125" style="161" customWidth="1"/>
    <col min="15109" max="15109" width="23.42578125" style="161" customWidth="1"/>
    <col min="15110" max="15110" width="19" style="161" customWidth="1"/>
    <col min="15111" max="15111" width="14" style="161" customWidth="1"/>
    <col min="15112" max="15116" width="11.85546875" style="161" customWidth="1"/>
    <col min="15117" max="15117" width="15.7109375" style="161" customWidth="1"/>
    <col min="15118" max="15118" width="5.28515625" style="161" customWidth="1"/>
    <col min="15119" max="15119" width="5.7109375" style="161" customWidth="1"/>
    <col min="15120" max="15123" width="3.28515625" style="161" customWidth="1"/>
    <col min="15124" max="15124" width="1.7109375" style="161" customWidth="1"/>
    <col min="15125" max="15361" width="11.42578125" style="161"/>
    <col min="15362" max="15362" width="41.5703125" style="161" customWidth="1"/>
    <col min="15363" max="15363" width="18.7109375" style="161" customWidth="1"/>
    <col min="15364" max="15364" width="16.5703125" style="161" customWidth="1"/>
    <col min="15365" max="15365" width="23.42578125" style="161" customWidth="1"/>
    <col min="15366" max="15366" width="19" style="161" customWidth="1"/>
    <col min="15367" max="15367" width="14" style="161" customWidth="1"/>
    <col min="15368" max="15372" width="11.85546875" style="161" customWidth="1"/>
    <col min="15373" max="15373" width="15.7109375" style="161" customWidth="1"/>
    <col min="15374" max="15374" width="5.28515625" style="161" customWidth="1"/>
    <col min="15375" max="15375" width="5.7109375" style="161" customWidth="1"/>
    <col min="15376" max="15379" width="3.28515625" style="161" customWidth="1"/>
    <col min="15380" max="15380" width="1.7109375" style="161" customWidth="1"/>
    <col min="15381" max="15617" width="11.42578125" style="161"/>
    <col min="15618" max="15618" width="41.5703125" style="161" customWidth="1"/>
    <col min="15619" max="15619" width="18.7109375" style="161" customWidth="1"/>
    <col min="15620" max="15620" width="16.5703125" style="161" customWidth="1"/>
    <col min="15621" max="15621" width="23.42578125" style="161" customWidth="1"/>
    <col min="15622" max="15622" width="19" style="161" customWidth="1"/>
    <col min="15623" max="15623" width="14" style="161" customWidth="1"/>
    <col min="15624" max="15628" width="11.85546875" style="161" customWidth="1"/>
    <col min="15629" max="15629" width="15.7109375" style="161" customWidth="1"/>
    <col min="15630" max="15630" width="5.28515625" style="161" customWidth="1"/>
    <col min="15631" max="15631" width="5.7109375" style="161" customWidth="1"/>
    <col min="15632" max="15635" width="3.28515625" style="161" customWidth="1"/>
    <col min="15636" max="15636" width="1.7109375" style="161" customWidth="1"/>
    <col min="15637" max="15873" width="11.42578125" style="161"/>
    <col min="15874" max="15874" width="41.5703125" style="161" customWidth="1"/>
    <col min="15875" max="15875" width="18.7109375" style="161" customWidth="1"/>
    <col min="15876" max="15876" width="16.5703125" style="161" customWidth="1"/>
    <col min="15877" max="15877" width="23.42578125" style="161" customWidth="1"/>
    <col min="15878" max="15878" width="19" style="161" customWidth="1"/>
    <col min="15879" max="15879" width="14" style="161" customWidth="1"/>
    <col min="15880" max="15884" width="11.85546875" style="161" customWidth="1"/>
    <col min="15885" max="15885" width="15.7109375" style="161" customWidth="1"/>
    <col min="15886" max="15886" width="5.28515625" style="161" customWidth="1"/>
    <col min="15887" max="15887" width="5.7109375" style="161" customWidth="1"/>
    <col min="15888" max="15891" width="3.28515625" style="161" customWidth="1"/>
    <col min="15892" max="15892" width="1.7109375" style="161" customWidth="1"/>
    <col min="15893" max="16129" width="11.42578125" style="161"/>
    <col min="16130" max="16130" width="41.5703125" style="161" customWidth="1"/>
    <col min="16131" max="16131" width="18.7109375" style="161" customWidth="1"/>
    <col min="16132" max="16132" width="16.5703125" style="161" customWidth="1"/>
    <col min="16133" max="16133" width="23.42578125" style="161" customWidth="1"/>
    <col min="16134" max="16134" width="19" style="161" customWidth="1"/>
    <col min="16135" max="16135" width="14" style="161" customWidth="1"/>
    <col min="16136" max="16140" width="11.85546875" style="161" customWidth="1"/>
    <col min="16141" max="16141" width="15.7109375" style="161" customWidth="1"/>
    <col min="16142" max="16142" width="5.28515625" style="161" customWidth="1"/>
    <col min="16143" max="16143" width="5.7109375" style="161" customWidth="1"/>
    <col min="16144" max="16147" width="3.28515625" style="161" customWidth="1"/>
    <col min="16148" max="16148" width="1.7109375" style="161" customWidth="1"/>
    <col min="16149" max="16384" width="11.42578125" style="161"/>
  </cols>
  <sheetData>
    <row r="1" spans="2:19" ht="24.95" customHeight="1">
      <c r="B1" s="232" t="s">
        <v>14</v>
      </c>
      <c r="C1" s="232" t="s">
        <v>31</v>
      </c>
      <c r="D1" s="232"/>
      <c r="E1" s="232"/>
      <c r="F1" s="231"/>
      <c r="G1" s="231"/>
      <c r="H1" s="231"/>
      <c r="I1" s="231"/>
      <c r="J1" s="231"/>
      <c r="K1" s="231"/>
      <c r="L1" s="231"/>
      <c r="M1" s="231"/>
      <c r="N1" s="231"/>
      <c r="O1" s="231"/>
      <c r="P1" s="231"/>
      <c r="Q1" s="231"/>
      <c r="R1" s="231"/>
      <c r="S1" s="231"/>
    </row>
    <row r="2" spans="2:19" ht="24.95" customHeight="1">
      <c r="B2" s="232" t="s">
        <v>14</v>
      </c>
      <c r="C2" s="234" t="s">
        <v>304</v>
      </c>
      <c r="D2" s="233"/>
      <c r="E2" s="232"/>
      <c r="F2" s="231"/>
      <c r="G2" s="231"/>
      <c r="H2" s="231"/>
      <c r="I2" s="231"/>
      <c r="J2" s="231"/>
      <c r="K2" s="231"/>
      <c r="L2" s="231"/>
      <c r="M2" s="231"/>
      <c r="N2" s="231"/>
      <c r="O2" s="231"/>
      <c r="P2" s="231"/>
      <c r="Q2" s="231"/>
      <c r="R2" s="231"/>
      <c r="S2" s="231"/>
    </row>
    <row r="3" spans="2:19" ht="24.95" customHeight="1">
      <c r="B3" s="232" t="s">
        <v>33</v>
      </c>
      <c r="C3" s="229" t="s">
        <v>303</v>
      </c>
      <c r="D3" s="229"/>
      <c r="E3" s="232"/>
      <c r="F3" s="231"/>
      <c r="G3" s="231"/>
      <c r="H3" s="231"/>
      <c r="I3" s="231"/>
      <c r="J3" s="231"/>
      <c r="K3" s="231"/>
      <c r="L3" s="231"/>
      <c r="M3" s="231"/>
      <c r="N3" s="231"/>
      <c r="O3" s="231"/>
      <c r="P3" s="231"/>
      <c r="Q3" s="231"/>
      <c r="R3" s="231"/>
      <c r="S3" s="231"/>
    </row>
    <row r="4" spans="2:19" ht="24.95" customHeight="1">
      <c r="B4" s="232" t="s">
        <v>34</v>
      </c>
      <c r="C4" s="229" t="s">
        <v>302</v>
      </c>
      <c r="D4" s="232"/>
      <c r="E4" s="232"/>
      <c r="F4" s="231"/>
      <c r="G4" s="231"/>
      <c r="H4" s="231"/>
      <c r="I4" s="231"/>
      <c r="J4" s="231"/>
      <c r="K4" s="231"/>
      <c r="L4" s="231"/>
      <c r="M4" s="231"/>
      <c r="N4" s="231"/>
      <c r="O4" s="231"/>
      <c r="P4" s="231"/>
      <c r="Q4" s="231"/>
      <c r="R4" s="231"/>
      <c r="S4" s="231"/>
    </row>
    <row r="5" spans="2:19" ht="35.1" customHeight="1">
      <c r="B5" s="229" t="s">
        <v>32</v>
      </c>
      <c r="C5" s="324" t="s">
        <v>301</v>
      </c>
      <c r="D5" s="324"/>
      <c r="E5" s="324"/>
      <c r="F5" s="231"/>
      <c r="G5" s="231"/>
      <c r="H5" s="231"/>
      <c r="I5" s="231"/>
      <c r="J5" s="231"/>
      <c r="K5" s="231"/>
      <c r="L5" s="231"/>
      <c r="M5" s="231"/>
      <c r="N5" s="231"/>
      <c r="O5" s="231"/>
      <c r="P5" s="231"/>
      <c r="Q5" s="231"/>
      <c r="R5" s="231"/>
      <c r="S5" s="231"/>
    </row>
    <row r="6" spans="2:19" ht="52.5" customHeight="1">
      <c r="B6" s="229" t="s">
        <v>300</v>
      </c>
      <c r="C6" s="324" t="s">
        <v>299</v>
      </c>
      <c r="D6" s="324"/>
      <c r="E6" s="324"/>
      <c r="F6" s="228"/>
      <c r="G6" s="228"/>
      <c r="H6" s="228"/>
      <c r="I6"/>
      <c r="J6" s="228"/>
      <c r="K6" s="228"/>
      <c r="L6" s="228"/>
      <c r="M6" s="228"/>
      <c r="N6" s="228"/>
      <c r="O6" s="228"/>
      <c r="P6" s="228"/>
      <c r="Q6" s="228"/>
      <c r="R6" s="228"/>
      <c r="S6" s="228"/>
    </row>
    <row r="7" spans="2:19" ht="22.5" customHeight="1">
      <c r="B7" s="324" t="s">
        <v>298</v>
      </c>
      <c r="C7" s="324"/>
      <c r="D7" s="324"/>
      <c r="E7" s="324"/>
      <c r="F7" s="228"/>
      <c r="G7" s="228"/>
      <c r="H7" s="228"/>
      <c r="I7" s="228"/>
      <c r="J7" s="228"/>
      <c r="K7" s="229"/>
      <c r="L7" s="229"/>
      <c r="M7" s="229" t="s">
        <v>297</v>
      </c>
      <c r="N7" s="228"/>
      <c r="O7" s="228"/>
      <c r="P7" s="228"/>
      <c r="Q7" s="228"/>
      <c r="R7" s="228"/>
      <c r="S7" s="228"/>
    </row>
    <row r="8" spans="2:19" ht="24.95" customHeight="1">
      <c r="B8" s="229" t="s">
        <v>296</v>
      </c>
      <c r="C8" s="229"/>
      <c r="D8" s="229"/>
      <c r="E8" s="228"/>
      <c r="F8" s="228"/>
      <c r="G8" s="228"/>
      <c r="H8" s="228"/>
      <c r="I8" s="228"/>
      <c r="J8" s="228"/>
      <c r="K8" s="229"/>
      <c r="L8" s="229"/>
      <c r="M8" s="229"/>
      <c r="N8" s="228"/>
      <c r="O8" s="228"/>
      <c r="P8" s="228"/>
      <c r="Q8" s="228"/>
      <c r="R8" s="228"/>
      <c r="S8" s="228"/>
    </row>
    <row r="9" spans="2:19" ht="24.95" customHeight="1">
      <c r="B9" s="230" t="s">
        <v>295</v>
      </c>
      <c r="C9" s="230"/>
      <c r="D9" s="230"/>
      <c r="E9" s="228"/>
      <c r="F9" s="228"/>
      <c r="G9" s="228"/>
      <c r="H9" s="228"/>
      <c r="I9" s="228"/>
      <c r="J9" s="228"/>
      <c r="K9" s="229"/>
      <c r="L9" s="229"/>
      <c r="M9" s="229"/>
      <c r="N9" s="228"/>
      <c r="O9" s="228"/>
      <c r="P9" s="228"/>
      <c r="Q9" s="228"/>
      <c r="R9" s="228"/>
      <c r="S9" s="228"/>
    </row>
    <row r="10" spans="2:19" ht="29.25" customHeight="1" thickBot="1">
      <c r="B10" s="325" t="s">
        <v>294</v>
      </c>
      <c r="C10" s="325"/>
      <c r="D10" s="325"/>
      <c r="E10" s="325"/>
      <c r="F10" s="325"/>
      <c r="G10" s="325"/>
      <c r="H10" s="325"/>
      <c r="I10" s="325"/>
      <c r="J10" s="325"/>
      <c r="K10" s="325"/>
      <c r="L10" s="325"/>
      <c r="M10" s="325"/>
      <c r="N10" s="325"/>
      <c r="O10" s="325"/>
      <c r="P10" s="325"/>
      <c r="Q10" s="325"/>
      <c r="R10" s="325"/>
      <c r="S10" s="325"/>
    </row>
    <row r="11" spans="2:19" s="225" customFormat="1" ht="24" thickTop="1">
      <c r="B11" s="326" t="s">
        <v>241</v>
      </c>
      <c r="C11" s="328" t="s">
        <v>240</v>
      </c>
      <c r="D11" s="328"/>
      <c r="E11" s="330" t="s">
        <v>239</v>
      </c>
      <c r="F11" s="332" t="s">
        <v>238</v>
      </c>
      <c r="G11" s="332" t="s">
        <v>237</v>
      </c>
      <c r="H11" s="332" t="s">
        <v>236</v>
      </c>
      <c r="I11" s="334" t="s">
        <v>235</v>
      </c>
      <c r="J11" s="335"/>
      <c r="K11" s="335"/>
      <c r="L11" s="336"/>
      <c r="M11" s="328" t="s">
        <v>11</v>
      </c>
      <c r="N11" s="328" t="s">
        <v>12</v>
      </c>
      <c r="O11" s="328"/>
      <c r="P11" s="328"/>
      <c r="Q11" s="328"/>
      <c r="R11" s="328"/>
      <c r="S11" s="337"/>
    </row>
    <row r="12" spans="2:19" s="225" customFormat="1">
      <c r="B12" s="327"/>
      <c r="C12" s="329"/>
      <c r="D12" s="329"/>
      <c r="E12" s="331"/>
      <c r="F12" s="333"/>
      <c r="G12" s="333"/>
      <c r="H12" s="333"/>
      <c r="I12" s="296" t="s">
        <v>7</v>
      </c>
      <c r="J12" s="296" t="s">
        <v>8</v>
      </c>
      <c r="K12" s="296" t="s">
        <v>36</v>
      </c>
      <c r="L12" s="296" t="s">
        <v>10</v>
      </c>
      <c r="M12" s="329"/>
      <c r="N12" s="329"/>
      <c r="O12" s="329"/>
      <c r="P12" s="329"/>
      <c r="Q12" s="329"/>
      <c r="R12" s="329"/>
      <c r="S12" s="338"/>
    </row>
    <row r="13" spans="2:19" ht="84" customHeight="1" thickBot="1">
      <c r="B13" s="241" t="s">
        <v>293</v>
      </c>
      <c r="C13" s="357"/>
      <c r="D13" s="357"/>
      <c r="E13" s="227" t="s">
        <v>361</v>
      </c>
      <c r="F13" s="226" t="s">
        <v>292</v>
      </c>
      <c r="G13" s="187">
        <v>13200</v>
      </c>
      <c r="H13" s="187">
        <v>4500</v>
      </c>
      <c r="I13" s="186">
        <v>1000</v>
      </c>
      <c r="J13" s="186">
        <v>1000</v>
      </c>
      <c r="K13" s="186">
        <v>500</v>
      </c>
      <c r="L13" s="185">
        <v>2000</v>
      </c>
      <c r="M13" s="184">
        <f>+D18+D49+D77+D88</f>
        <v>4246390</v>
      </c>
      <c r="N13" s="358"/>
      <c r="O13" s="358"/>
      <c r="P13" s="358"/>
      <c r="Q13" s="358"/>
      <c r="R13" s="358"/>
      <c r="S13" s="359"/>
    </row>
    <row r="14" spans="2:19" ht="24" thickTop="1">
      <c r="B14" s="183" t="s">
        <v>259</v>
      </c>
      <c r="C14" s="182"/>
      <c r="D14" s="182"/>
      <c r="E14" s="182"/>
      <c r="F14" s="182"/>
      <c r="G14" s="182"/>
      <c r="H14" s="182"/>
      <c r="I14" s="182"/>
      <c r="J14" s="182"/>
      <c r="K14" s="182"/>
      <c r="L14" s="182"/>
      <c r="M14" s="182"/>
      <c r="N14" s="182"/>
      <c r="O14" s="182"/>
      <c r="P14" s="182"/>
      <c r="Q14" s="182"/>
      <c r="R14" s="182"/>
      <c r="S14" s="181"/>
    </row>
    <row r="15" spans="2:19" s="225" customFormat="1" ht="35.25" customHeight="1">
      <c r="B15" s="327" t="s">
        <v>228</v>
      </c>
      <c r="C15" s="329"/>
      <c r="D15" s="331" t="s">
        <v>227</v>
      </c>
      <c r="E15" s="344" t="s">
        <v>18</v>
      </c>
      <c r="F15" s="344"/>
      <c r="G15" s="344"/>
      <c r="H15" s="344"/>
      <c r="I15" s="344" t="s">
        <v>226</v>
      </c>
      <c r="J15" s="344"/>
      <c r="K15" s="344"/>
      <c r="L15" s="344"/>
      <c r="M15" s="360" t="s">
        <v>245</v>
      </c>
      <c r="N15" s="344" t="s">
        <v>244</v>
      </c>
      <c r="O15" s="344"/>
      <c r="P15" s="344"/>
      <c r="Q15" s="344"/>
      <c r="R15" s="344"/>
      <c r="S15" s="345"/>
    </row>
    <row r="16" spans="2:19" s="225" customFormat="1" ht="88.5" customHeight="1">
      <c r="B16" s="327"/>
      <c r="C16" s="329"/>
      <c r="D16" s="331"/>
      <c r="E16" s="296" t="s">
        <v>225</v>
      </c>
      <c r="F16" s="296" t="s">
        <v>19</v>
      </c>
      <c r="G16" s="297" t="s">
        <v>224</v>
      </c>
      <c r="H16" s="297" t="s">
        <v>21</v>
      </c>
      <c r="I16" s="296" t="s">
        <v>7</v>
      </c>
      <c r="J16" s="296" t="s">
        <v>8</v>
      </c>
      <c r="K16" s="296" t="s">
        <v>36</v>
      </c>
      <c r="L16" s="296" t="s">
        <v>10</v>
      </c>
      <c r="M16" s="361"/>
      <c r="N16" s="298" t="s">
        <v>23</v>
      </c>
      <c r="O16" s="298" t="s">
        <v>24</v>
      </c>
      <c r="P16" s="298" t="s">
        <v>25</v>
      </c>
      <c r="Q16" s="298" t="s">
        <v>26</v>
      </c>
      <c r="R16" s="298" t="s">
        <v>27</v>
      </c>
      <c r="S16" s="299" t="s">
        <v>28</v>
      </c>
    </row>
    <row r="17" spans="1:20" ht="53.25" customHeight="1">
      <c r="B17" s="351" t="s">
        <v>291</v>
      </c>
      <c r="C17" s="351"/>
      <c r="D17" s="224"/>
      <c r="E17" s="218" t="s">
        <v>290</v>
      </c>
      <c r="F17" s="174">
        <v>50</v>
      </c>
      <c r="G17" s="173">
        <v>300</v>
      </c>
      <c r="H17" s="173">
        <f>+G17*F17</f>
        <v>15000</v>
      </c>
      <c r="I17" s="173"/>
      <c r="J17" s="173"/>
      <c r="K17" s="173"/>
      <c r="L17" s="173"/>
      <c r="M17" s="287" t="s">
        <v>398</v>
      </c>
      <c r="N17" s="174">
        <v>15</v>
      </c>
      <c r="O17" s="174">
        <v>2</v>
      </c>
      <c r="P17" s="174">
        <v>2</v>
      </c>
      <c r="Q17" s="174">
        <v>3</v>
      </c>
      <c r="R17" s="174">
        <v>3</v>
      </c>
      <c r="S17" s="178">
        <v>2</v>
      </c>
      <c r="T17" s="162"/>
    </row>
    <row r="18" spans="1:20" ht="29.25" customHeight="1">
      <c r="B18" s="352"/>
      <c r="C18" s="352"/>
      <c r="D18" s="354">
        <f>SUM(H17:H41)</f>
        <v>1494640</v>
      </c>
      <c r="E18" s="218" t="s">
        <v>289</v>
      </c>
      <c r="F18" s="174">
        <v>300</v>
      </c>
      <c r="G18" s="173">
        <v>125</v>
      </c>
      <c r="H18" s="173">
        <f>+G18*F18</f>
        <v>37500</v>
      </c>
      <c r="I18" s="179"/>
      <c r="J18" s="179"/>
      <c r="K18" s="179"/>
      <c r="L18" s="179"/>
      <c r="M18" s="287" t="s">
        <v>398</v>
      </c>
      <c r="N18" s="174">
        <v>15</v>
      </c>
      <c r="O18" s="174">
        <v>2</v>
      </c>
      <c r="P18" s="174">
        <v>3</v>
      </c>
      <c r="Q18" s="174">
        <v>9</v>
      </c>
      <c r="R18" s="174">
        <v>2</v>
      </c>
      <c r="S18" s="178">
        <v>1</v>
      </c>
      <c r="T18" s="162"/>
    </row>
    <row r="19" spans="1:20" ht="30.75" customHeight="1">
      <c r="B19" s="352"/>
      <c r="C19" s="352"/>
      <c r="D19" s="355"/>
      <c r="E19" s="218" t="s">
        <v>288</v>
      </c>
      <c r="F19" s="174">
        <v>3</v>
      </c>
      <c r="G19" s="173">
        <v>600</v>
      </c>
      <c r="H19" s="173">
        <f t="shared" ref="H19:H41" si="0">+G19*F19</f>
        <v>1800</v>
      </c>
      <c r="I19" s="173"/>
      <c r="J19" s="179"/>
      <c r="K19" s="179"/>
      <c r="L19" s="179"/>
      <c r="M19" s="287" t="s">
        <v>398</v>
      </c>
      <c r="N19" s="174">
        <v>15</v>
      </c>
      <c r="O19" s="174">
        <v>2</v>
      </c>
      <c r="P19" s="174">
        <v>3</v>
      </c>
      <c r="Q19" s="174">
        <v>9</v>
      </c>
      <c r="R19" s="174">
        <v>2</v>
      </c>
      <c r="S19" s="178">
        <v>1</v>
      </c>
      <c r="T19" s="162"/>
    </row>
    <row r="20" spans="1:20" ht="27" customHeight="1">
      <c r="A20" s="218" t="s">
        <v>287</v>
      </c>
      <c r="B20" s="352"/>
      <c r="C20" s="352"/>
      <c r="D20" s="355"/>
      <c r="E20" s="161" t="s">
        <v>286</v>
      </c>
      <c r="F20" s="174">
        <v>50</v>
      </c>
      <c r="G20" s="173">
        <v>55</v>
      </c>
      <c r="H20" s="173">
        <f t="shared" si="0"/>
        <v>2750</v>
      </c>
      <c r="I20" s="179"/>
      <c r="J20" s="179"/>
      <c r="K20" s="179"/>
      <c r="L20" s="179"/>
      <c r="M20" s="287" t="s">
        <v>398</v>
      </c>
      <c r="N20" s="174">
        <v>15</v>
      </c>
      <c r="O20" s="174">
        <v>2</v>
      </c>
      <c r="P20" s="174">
        <v>3</v>
      </c>
      <c r="Q20" s="174">
        <v>9</v>
      </c>
      <c r="R20" s="174">
        <v>2</v>
      </c>
      <c r="S20" s="178">
        <v>1</v>
      </c>
      <c r="T20" s="162"/>
    </row>
    <row r="21" spans="1:20" ht="22.5" customHeight="1">
      <c r="B21" s="352"/>
      <c r="C21" s="352"/>
      <c r="D21" s="355"/>
      <c r="E21" s="218" t="s">
        <v>285</v>
      </c>
      <c r="F21" s="174">
        <v>8</v>
      </c>
      <c r="G21" s="173">
        <v>475</v>
      </c>
      <c r="H21" s="173">
        <f t="shared" si="0"/>
        <v>3800</v>
      </c>
      <c r="I21" s="179"/>
      <c r="J21" s="179"/>
      <c r="K21" s="179"/>
      <c r="L21" s="179"/>
      <c r="M21" s="287" t="s">
        <v>398</v>
      </c>
      <c r="N21" s="174">
        <v>15</v>
      </c>
      <c r="O21" s="174">
        <v>2</v>
      </c>
      <c r="P21" s="174">
        <v>3</v>
      </c>
      <c r="Q21" s="174">
        <v>9</v>
      </c>
      <c r="R21" s="174">
        <v>2</v>
      </c>
      <c r="S21" s="178">
        <v>1</v>
      </c>
      <c r="T21" s="162"/>
    </row>
    <row r="22" spans="1:20" ht="22.5" customHeight="1">
      <c r="B22" s="352"/>
      <c r="C22" s="352"/>
      <c r="D22" s="355"/>
      <c r="E22" s="218" t="s">
        <v>284</v>
      </c>
      <c r="F22" s="174">
        <v>58</v>
      </c>
      <c r="G22" s="173">
        <v>380</v>
      </c>
      <c r="H22" s="173">
        <f t="shared" si="0"/>
        <v>22040</v>
      </c>
      <c r="I22" s="179"/>
      <c r="J22" s="179"/>
      <c r="K22" s="179"/>
      <c r="L22" s="179"/>
      <c r="M22" s="287" t="s">
        <v>398</v>
      </c>
      <c r="N22" s="174">
        <v>15</v>
      </c>
      <c r="O22" s="174">
        <v>2</v>
      </c>
      <c r="P22" s="174">
        <v>3</v>
      </c>
      <c r="Q22" s="174">
        <v>9</v>
      </c>
      <c r="R22" s="174">
        <v>2</v>
      </c>
      <c r="S22" s="178">
        <v>1</v>
      </c>
      <c r="T22" s="162"/>
    </row>
    <row r="23" spans="1:20" ht="18.75" customHeight="1">
      <c r="B23" s="352"/>
      <c r="C23" s="352"/>
      <c r="D23" s="355"/>
      <c r="E23" s="218" t="s">
        <v>283</v>
      </c>
      <c r="F23" s="174">
        <v>100</v>
      </c>
      <c r="G23" s="173">
        <v>125</v>
      </c>
      <c r="H23" s="173">
        <f t="shared" si="0"/>
        <v>12500</v>
      </c>
      <c r="I23" s="179"/>
      <c r="J23" s="179"/>
      <c r="K23" s="179"/>
      <c r="L23" s="179"/>
      <c r="M23" s="287" t="s">
        <v>398</v>
      </c>
      <c r="N23" s="174">
        <v>15</v>
      </c>
      <c r="O23" s="174">
        <v>2</v>
      </c>
      <c r="P23" s="174">
        <v>3</v>
      </c>
      <c r="Q23" s="174">
        <v>9</v>
      </c>
      <c r="R23" s="174">
        <v>2</v>
      </c>
      <c r="S23" s="178">
        <v>1</v>
      </c>
      <c r="T23" s="162"/>
    </row>
    <row r="24" spans="1:20" ht="20.25" customHeight="1">
      <c r="B24" s="352"/>
      <c r="C24" s="352"/>
      <c r="D24" s="355"/>
      <c r="E24" s="218" t="s">
        <v>282</v>
      </c>
      <c r="F24" s="174">
        <v>200</v>
      </c>
      <c r="G24" s="173">
        <v>125</v>
      </c>
      <c r="H24" s="173">
        <f t="shared" si="0"/>
        <v>25000</v>
      </c>
      <c r="I24" s="179"/>
      <c r="J24" s="179"/>
      <c r="K24" s="179"/>
      <c r="L24" s="179"/>
      <c r="M24" s="287" t="s">
        <v>398</v>
      </c>
      <c r="N24" s="174">
        <v>15</v>
      </c>
      <c r="O24" s="174">
        <v>2</v>
      </c>
      <c r="P24" s="174">
        <v>3</v>
      </c>
      <c r="Q24" s="174">
        <v>9</v>
      </c>
      <c r="R24" s="174">
        <v>2</v>
      </c>
      <c r="S24" s="178">
        <v>1</v>
      </c>
      <c r="T24" s="162"/>
    </row>
    <row r="25" spans="1:20" ht="22.5" customHeight="1">
      <c r="B25" s="352"/>
      <c r="C25" s="352"/>
      <c r="D25" s="355"/>
      <c r="E25" s="218" t="s">
        <v>281</v>
      </c>
      <c r="F25" s="174">
        <v>75</v>
      </c>
      <c r="G25" s="173">
        <v>360</v>
      </c>
      <c r="H25" s="173">
        <f t="shared" si="0"/>
        <v>27000</v>
      </c>
      <c r="I25" s="179"/>
      <c r="J25" s="179"/>
      <c r="K25" s="179"/>
      <c r="L25" s="179"/>
      <c r="M25" s="287" t="s">
        <v>398</v>
      </c>
      <c r="N25" s="174">
        <v>15</v>
      </c>
      <c r="O25" s="174">
        <v>2</v>
      </c>
      <c r="P25" s="174">
        <v>3</v>
      </c>
      <c r="Q25" s="174">
        <v>9</v>
      </c>
      <c r="R25" s="174">
        <v>2</v>
      </c>
      <c r="S25" s="178">
        <v>1</v>
      </c>
      <c r="T25" s="162"/>
    </row>
    <row r="26" spans="1:20" ht="27.75" customHeight="1">
      <c r="B26" s="352"/>
      <c r="C26" s="352"/>
      <c r="D26" s="355"/>
      <c r="E26" s="218" t="s">
        <v>280</v>
      </c>
      <c r="F26" s="174">
        <v>100</v>
      </c>
      <c r="G26" s="173">
        <v>25</v>
      </c>
      <c r="H26" s="173">
        <f t="shared" si="0"/>
        <v>2500</v>
      </c>
      <c r="I26" s="179"/>
      <c r="J26" s="179"/>
      <c r="K26" s="179"/>
      <c r="L26" s="179"/>
      <c r="M26" s="287" t="s">
        <v>398</v>
      </c>
      <c r="N26" s="174">
        <v>15</v>
      </c>
      <c r="O26" s="174">
        <v>2</v>
      </c>
      <c r="P26" s="174">
        <v>3</v>
      </c>
      <c r="Q26" s="174">
        <v>9</v>
      </c>
      <c r="R26" s="174">
        <v>2</v>
      </c>
      <c r="S26" s="178">
        <v>1</v>
      </c>
      <c r="T26" s="162"/>
    </row>
    <row r="27" spans="1:20" ht="24" customHeight="1">
      <c r="B27" s="352"/>
      <c r="C27" s="352"/>
      <c r="D27" s="355"/>
      <c r="E27" s="218" t="s">
        <v>279</v>
      </c>
      <c r="F27" s="174">
        <v>10</v>
      </c>
      <c r="G27" s="173">
        <v>125</v>
      </c>
      <c r="H27" s="173">
        <f t="shared" si="0"/>
        <v>1250</v>
      </c>
      <c r="I27" s="179"/>
      <c r="J27" s="179"/>
      <c r="K27" s="179"/>
      <c r="L27" s="179"/>
      <c r="M27" s="287" t="s">
        <v>398</v>
      </c>
      <c r="N27" s="174">
        <v>15</v>
      </c>
      <c r="O27" s="174">
        <v>2</v>
      </c>
      <c r="P27" s="174">
        <v>3</v>
      </c>
      <c r="Q27" s="174">
        <v>9</v>
      </c>
      <c r="R27" s="174">
        <v>2</v>
      </c>
      <c r="S27" s="178">
        <v>1</v>
      </c>
      <c r="T27" s="162"/>
    </row>
    <row r="28" spans="1:20" ht="19.5" customHeight="1">
      <c r="B28" s="352"/>
      <c r="C28" s="352"/>
      <c r="D28" s="355"/>
      <c r="E28" s="218" t="s">
        <v>278</v>
      </c>
      <c r="F28" s="174">
        <v>10</v>
      </c>
      <c r="G28" s="173">
        <v>125</v>
      </c>
      <c r="H28" s="173">
        <f t="shared" si="0"/>
        <v>1250</v>
      </c>
      <c r="I28" s="179"/>
      <c r="J28" s="179"/>
      <c r="K28" s="179"/>
      <c r="L28" s="179"/>
      <c r="M28" s="287" t="s">
        <v>398</v>
      </c>
      <c r="N28" s="174">
        <v>15</v>
      </c>
      <c r="O28" s="174">
        <v>2</v>
      </c>
      <c r="P28" s="174">
        <v>3</v>
      </c>
      <c r="Q28" s="174">
        <v>9</v>
      </c>
      <c r="R28" s="174">
        <v>2</v>
      </c>
      <c r="S28" s="178">
        <v>1</v>
      </c>
      <c r="T28" s="162"/>
    </row>
    <row r="29" spans="1:20" ht="27.75" customHeight="1">
      <c r="B29" s="352"/>
      <c r="C29" s="352"/>
      <c r="D29" s="355"/>
      <c r="E29" s="218" t="s">
        <v>277</v>
      </c>
      <c r="F29" s="223">
        <v>20</v>
      </c>
      <c r="G29" s="173">
        <v>350</v>
      </c>
      <c r="H29" s="173">
        <f t="shared" si="0"/>
        <v>7000</v>
      </c>
      <c r="I29" s="179"/>
      <c r="J29" s="179"/>
      <c r="K29" s="179"/>
      <c r="L29" s="179"/>
      <c r="M29" s="287" t="s">
        <v>398</v>
      </c>
      <c r="N29" s="174">
        <v>15</v>
      </c>
      <c r="O29" s="174">
        <v>2</v>
      </c>
      <c r="P29" s="174">
        <v>2</v>
      </c>
      <c r="Q29" s="174">
        <v>3</v>
      </c>
      <c r="R29" s="174">
        <v>3</v>
      </c>
      <c r="S29" s="178">
        <v>2</v>
      </c>
      <c r="T29" s="162"/>
    </row>
    <row r="30" spans="1:20" ht="27.75" customHeight="1">
      <c r="B30" s="352"/>
      <c r="C30" s="352"/>
      <c r="D30" s="355"/>
      <c r="E30" s="222" t="s">
        <v>276</v>
      </c>
      <c r="F30" s="286">
        <v>150</v>
      </c>
      <c r="G30" s="221">
        <v>175</v>
      </c>
      <c r="H30" s="173">
        <f t="shared" si="0"/>
        <v>26250</v>
      </c>
      <c r="I30" s="179"/>
      <c r="J30" s="179"/>
      <c r="K30" s="179"/>
      <c r="L30" s="179"/>
      <c r="M30" s="287" t="s">
        <v>398</v>
      </c>
      <c r="N30" s="174">
        <v>15</v>
      </c>
      <c r="O30" s="174">
        <v>2</v>
      </c>
      <c r="P30" s="220">
        <v>3</v>
      </c>
      <c r="Q30" s="220">
        <v>9</v>
      </c>
      <c r="R30" s="220">
        <v>1</v>
      </c>
      <c r="S30" s="219">
        <v>1</v>
      </c>
      <c r="T30" s="162"/>
    </row>
    <row r="31" spans="1:20" ht="54.75" customHeight="1">
      <c r="B31" s="352"/>
      <c r="C31" s="352"/>
      <c r="D31" s="355"/>
      <c r="E31" s="216" t="s">
        <v>275</v>
      </c>
      <c r="F31" s="215">
        <v>120</v>
      </c>
      <c r="G31" s="284">
        <v>175</v>
      </c>
      <c r="H31" s="173">
        <f t="shared" si="0"/>
        <v>21000</v>
      </c>
      <c r="I31" s="179"/>
      <c r="J31" s="179"/>
      <c r="K31" s="179"/>
      <c r="L31" s="179"/>
      <c r="M31" s="287" t="s">
        <v>398</v>
      </c>
      <c r="N31" s="174">
        <v>15</v>
      </c>
      <c r="O31" s="174">
        <v>2</v>
      </c>
      <c r="P31" s="209">
        <v>3</v>
      </c>
      <c r="Q31" s="209">
        <v>9</v>
      </c>
      <c r="R31" s="209">
        <v>2</v>
      </c>
      <c r="S31" s="209">
        <v>1</v>
      </c>
      <c r="T31" s="162"/>
    </row>
    <row r="32" spans="1:20" ht="51" customHeight="1">
      <c r="B32" s="352"/>
      <c r="C32" s="352"/>
      <c r="D32" s="355"/>
      <c r="E32" s="216" t="s">
        <v>274</v>
      </c>
      <c r="F32" s="215">
        <v>3000</v>
      </c>
      <c r="G32" s="284">
        <v>32</v>
      </c>
      <c r="H32" s="173">
        <f>+G32*F32</f>
        <v>96000</v>
      </c>
      <c r="I32" s="179"/>
      <c r="J32" s="179"/>
      <c r="K32" s="179"/>
      <c r="L32" s="179"/>
      <c r="M32" s="287" t="s">
        <v>398</v>
      </c>
      <c r="N32" s="174">
        <v>15</v>
      </c>
      <c r="O32" s="174">
        <v>2</v>
      </c>
      <c r="P32" s="209">
        <v>2</v>
      </c>
      <c r="Q32" s="209">
        <v>2</v>
      </c>
      <c r="R32" s="209">
        <v>2</v>
      </c>
      <c r="S32" s="209">
        <v>1</v>
      </c>
      <c r="T32" s="162"/>
    </row>
    <row r="33" spans="2:20" ht="66" customHeight="1">
      <c r="B33" s="352"/>
      <c r="C33" s="352"/>
      <c r="D33" s="355"/>
      <c r="E33" s="216" t="s">
        <v>273</v>
      </c>
      <c r="F33" s="215">
        <v>3000</v>
      </c>
      <c r="G33" s="284">
        <v>32</v>
      </c>
      <c r="H33" s="173">
        <f t="shared" si="0"/>
        <v>96000</v>
      </c>
      <c r="I33" s="179"/>
      <c r="J33" s="179"/>
      <c r="K33" s="179"/>
      <c r="L33" s="179"/>
      <c r="M33" s="288" t="s">
        <v>398</v>
      </c>
      <c r="N33" s="174">
        <v>15</v>
      </c>
      <c r="O33" s="174">
        <v>2</v>
      </c>
      <c r="P33" s="209">
        <v>2</v>
      </c>
      <c r="Q33" s="209">
        <v>2</v>
      </c>
      <c r="R33" s="209">
        <v>2</v>
      </c>
      <c r="S33" s="209">
        <v>1</v>
      </c>
      <c r="T33" s="162"/>
    </row>
    <row r="34" spans="2:20" ht="43.5" customHeight="1">
      <c r="B34" s="352"/>
      <c r="C34" s="352"/>
      <c r="D34" s="355"/>
      <c r="E34" s="216" t="s">
        <v>272</v>
      </c>
      <c r="F34" s="215">
        <v>3000</v>
      </c>
      <c r="G34" s="284">
        <v>32</v>
      </c>
      <c r="H34" s="173">
        <f t="shared" si="0"/>
        <v>96000</v>
      </c>
      <c r="I34" s="179"/>
      <c r="J34" s="179"/>
      <c r="K34" s="179"/>
      <c r="L34" s="179"/>
      <c r="M34" s="288" t="s">
        <v>398</v>
      </c>
      <c r="N34" s="174">
        <v>15</v>
      </c>
      <c r="O34" s="174">
        <v>2</v>
      </c>
      <c r="P34" s="209">
        <v>2</v>
      </c>
      <c r="Q34" s="209">
        <v>2</v>
      </c>
      <c r="R34" s="209">
        <v>2</v>
      </c>
      <c r="S34" s="209">
        <v>1</v>
      </c>
      <c r="T34" s="162"/>
    </row>
    <row r="35" spans="2:20" ht="34.5" customHeight="1">
      <c r="B35" s="352"/>
      <c r="C35" s="352"/>
      <c r="D35" s="355"/>
      <c r="E35" s="216" t="s">
        <v>271</v>
      </c>
      <c r="F35" s="215">
        <v>3000</v>
      </c>
      <c r="G35" s="284">
        <v>32</v>
      </c>
      <c r="H35" s="173">
        <f t="shared" si="0"/>
        <v>96000</v>
      </c>
      <c r="I35" s="179"/>
      <c r="J35" s="179"/>
      <c r="K35" s="179"/>
      <c r="L35" s="179"/>
      <c r="M35" s="288" t="s">
        <v>398</v>
      </c>
      <c r="N35" s="174">
        <v>15</v>
      </c>
      <c r="O35" s="174">
        <v>2</v>
      </c>
      <c r="P35" s="209">
        <v>2</v>
      </c>
      <c r="Q35" s="209">
        <v>2</v>
      </c>
      <c r="R35" s="209">
        <v>2</v>
      </c>
      <c r="S35" s="209">
        <v>1</v>
      </c>
      <c r="T35" s="162"/>
    </row>
    <row r="36" spans="2:20" ht="43.5" customHeight="1">
      <c r="B36" s="352"/>
      <c r="C36" s="352"/>
      <c r="D36" s="355"/>
      <c r="E36" s="216" t="s">
        <v>270</v>
      </c>
      <c r="F36" s="215">
        <v>3000</v>
      </c>
      <c r="G36" s="284">
        <v>32</v>
      </c>
      <c r="H36" s="173">
        <f t="shared" si="0"/>
        <v>96000</v>
      </c>
      <c r="I36" s="179"/>
      <c r="J36" s="179"/>
      <c r="K36" s="179"/>
      <c r="L36" s="179"/>
      <c r="M36" s="288" t="s">
        <v>398</v>
      </c>
      <c r="N36" s="174">
        <v>15</v>
      </c>
      <c r="O36" s="174">
        <v>2</v>
      </c>
      <c r="P36" s="209">
        <v>2</v>
      </c>
      <c r="Q36" s="209">
        <v>2</v>
      </c>
      <c r="R36" s="209">
        <v>2</v>
      </c>
      <c r="S36" s="209">
        <v>1</v>
      </c>
      <c r="T36" s="162"/>
    </row>
    <row r="37" spans="2:20" ht="20.25" customHeight="1">
      <c r="B37" s="352"/>
      <c r="C37" s="352"/>
      <c r="D37" s="355"/>
      <c r="E37" s="218" t="s">
        <v>269</v>
      </c>
      <c r="F37" s="217">
        <v>1</v>
      </c>
      <c r="G37" s="284">
        <v>150000</v>
      </c>
      <c r="H37" s="173">
        <f t="shared" si="0"/>
        <v>150000</v>
      </c>
      <c r="I37" s="179"/>
      <c r="J37" s="179"/>
      <c r="K37" s="179"/>
      <c r="L37" s="179"/>
      <c r="M37" s="288" t="s">
        <v>398</v>
      </c>
      <c r="N37" s="174">
        <v>15</v>
      </c>
      <c r="O37" s="174">
        <v>2</v>
      </c>
      <c r="P37" s="209">
        <v>2</v>
      </c>
      <c r="Q37" s="209">
        <v>7</v>
      </c>
      <c r="R37" s="209">
        <v>1</v>
      </c>
      <c r="S37" s="209">
        <v>5</v>
      </c>
      <c r="T37" s="162"/>
    </row>
    <row r="38" spans="2:20" ht="47.25" customHeight="1">
      <c r="B38" s="352"/>
      <c r="C38" s="352"/>
      <c r="D38" s="355"/>
      <c r="E38" s="216" t="s">
        <v>268</v>
      </c>
      <c r="F38" s="215">
        <v>600</v>
      </c>
      <c r="G38" s="284">
        <v>75</v>
      </c>
      <c r="H38" s="173">
        <f t="shared" si="0"/>
        <v>45000</v>
      </c>
      <c r="I38" s="210"/>
      <c r="J38" s="210"/>
      <c r="K38" s="210"/>
      <c r="L38" s="210"/>
      <c r="M38" s="288" t="s">
        <v>398</v>
      </c>
      <c r="N38" s="174">
        <v>15</v>
      </c>
      <c r="O38" s="174">
        <v>2</v>
      </c>
      <c r="P38" s="209">
        <v>3</v>
      </c>
      <c r="Q38" s="209">
        <v>9</v>
      </c>
      <c r="R38" s="209">
        <v>2</v>
      </c>
      <c r="S38" s="209">
        <v>1</v>
      </c>
      <c r="T38" s="162"/>
    </row>
    <row r="39" spans="2:20" ht="25.5" customHeight="1">
      <c r="B39" s="352"/>
      <c r="C39" s="352"/>
      <c r="D39" s="355"/>
      <c r="E39" s="161" t="s">
        <v>267</v>
      </c>
      <c r="F39" s="215">
        <v>2160</v>
      </c>
      <c r="G39" s="284">
        <v>250</v>
      </c>
      <c r="H39" s="173">
        <f t="shared" si="0"/>
        <v>540000</v>
      </c>
      <c r="I39" s="210"/>
      <c r="J39" s="210"/>
      <c r="K39" s="210"/>
      <c r="L39" s="210"/>
      <c r="M39" s="288" t="s">
        <v>398</v>
      </c>
      <c r="N39" s="209">
        <v>15</v>
      </c>
      <c r="O39" s="209">
        <v>2</v>
      </c>
      <c r="P39" s="209">
        <v>3</v>
      </c>
      <c r="Q39" s="209">
        <v>7</v>
      </c>
      <c r="R39" s="209">
        <v>1</v>
      </c>
      <c r="S39" s="209">
        <v>2</v>
      </c>
      <c r="T39" s="162"/>
    </row>
    <row r="40" spans="2:20" ht="22.5" customHeight="1">
      <c r="B40" s="352"/>
      <c r="C40" s="352"/>
      <c r="D40" s="355"/>
      <c r="E40" s="166" t="s">
        <v>266</v>
      </c>
      <c r="F40" s="167">
        <v>100</v>
      </c>
      <c r="G40" s="284">
        <v>250</v>
      </c>
      <c r="H40" s="173">
        <f t="shared" si="0"/>
        <v>25000</v>
      </c>
      <c r="I40" s="214"/>
      <c r="J40" s="214"/>
      <c r="K40" s="214"/>
      <c r="L40" s="214"/>
      <c r="M40" s="288" t="s">
        <v>398</v>
      </c>
      <c r="N40" s="209">
        <v>15</v>
      </c>
      <c r="O40" s="209">
        <v>2</v>
      </c>
      <c r="P40" s="209">
        <v>3</v>
      </c>
      <c r="Q40" s="209">
        <v>7</v>
      </c>
      <c r="R40" s="209">
        <v>1</v>
      </c>
      <c r="S40" s="209">
        <v>2</v>
      </c>
      <c r="T40" s="162"/>
    </row>
    <row r="41" spans="2:20" ht="27.75" customHeight="1">
      <c r="B41" s="353"/>
      <c r="C41" s="353"/>
      <c r="D41" s="356"/>
      <c r="E41" s="161" t="s">
        <v>265</v>
      </c>
      <c r="F41" s="213">
        <v>192</v>
      </c>
      <c r="G41" s="285">
        <v>250</v>
      </c>
      <c r="H41" s="173">
        <f t="shared" si="0"/>
        <v>48000</v>
      </c>
      <c r="I41" s="212"/>
      <c r="J41" s="211"/>
      <c r="K41" s="211"/>
      <c r="L41" s="210"/>
      <c r="M41" s="288" t="s">
        <v>398</v>
      </c>
      <c r="N41" s="209">
        <v>15</v>
      </c>
      <c r="O41" s="209">
        <v>2</v>
      </c>
      <c r="P41" s="209">
        <v>3</v>
      </c>
      <c r="Q41" s="209">
        <v>7</v>
      </c>
      <c r="R41" s="209">
        <v>1</v>
      </c>
      <c r="S41" s="209">
        <v>2</v>
      </c>
      <c r="T41" s="162"/>
    </row>
    <row r="42" spans="2:20" ht="25.5" customHeight="1">
      <c r="B42" s="346" t="s">
        <v>264</v>
      </c>
      <c r="C42" s="346"/>
      <c r="D42" s="346"/>
      <c r="E42" s="346"/>
      <c r="F42" s="346">
        <v>20</v>
      </c>
      <c r="G42" s="346"/>
      <c r="H42" s="346"/>
      <c r="I42" s="346"/>
      <c r="J42" s="346"/>
      <c r="K42" s="346"/>
      <c r="L42" s="346"/>
      <c r="M42" s="346"/>
      <c r="N42" s="346"/>
      <c r="O42" s="346"/>
      <c r="P42" s="346"/>
      <c r="Q42" s="346"/>
      <c r="R42" s="346"/>
      <c r="S42" s="346"/>
      <c r="T42" s="162"/>
    </row>
    <row r="43" spans="2:20" ht="29.25" customHeight="1">
      <c r="B43" s="347" t="s">
        <v>241</v>
      </c>
      <c r="C43" s="342" t="s">
        <v>240</v>
      </c>
      <c r="D43" s="342"/>
      <c r="E43" s="348" t="s">
        <v>239</v>
      </c>
      <c r="F43" s="349" t="s">
        <v>238</v>
      </c>
      <c r="G43" s="349" t="s">
        <v>237</v>
      </c>
      <c r="H43" s="349" t="s">
        <v>236</v>
      </c>
      <c r="I43" s="339" t="s">
        <v>235</v>
      </c>
      <c r="J43" s="340"/>
      <c r="K43" s="340"/>
      <c r="L43" s="341"/>
      <c r="M43" s="342" t="s">
        <v>11</v>
      </c>
      <c r="N43" s="342" t="s">
        <v>12</v>
      </c>
      <c r="O43" s="342"/>
      <c r="P43" s="342"/>
      <c r="Q43" s="342"/>
      <c r="R43" s="342"/>
      <c r="S43" s="343"/>
    </row>
    <row r="44" spans="2:20">
      <c r="B44" s="327"/>
      <c r="C44" s="329"/>
      <c r="D44" s="329"/>
      <c r="E44" s="331"/>
      <c r="F44" s="350"/>
      <c r="G44" s="350"/>
      <c r="H44" s="350"/>
      <c r="I44" s="296" t="s">
        <v>7</v>
      </c>
      <c r="J44" s="296" t="s">
        <v>8</v>
      </c>
      <c r="K44" s="296" t="s">
        <v>36</v>
      </c>
      <c r="L44" s="296" t="s">
        <v>10</v>
      </c>
      <c r="M44" s="329"/>
      <c r="N44" s="329"/>
      <c r="O44" s="329"/>
      <c r="P44" s="329"/>
      <c r="Q44" s="329"/>
      <c r="R44" s="329"/>
      <c r="S44" s="338"/>
    </row>
    <row r="45" spans="2:20" ht="88.5" customHeight="1" thickBot="1">
      <c r="B45" s="208" t="s">
        <v>263</v>
      </c>
      <c r="C45" s="383" t="s">
        <v>262</v>
      </c>
      <c r="D45" s="384"/>
      <c r="E45" s="187" t="s">
        <v>261</v>
      </c>
      <c r="F45" s="207" t="s">
        <v>260</v>
      </c>
      <c r="G45" s="187">
        <v>700</v>
      </c>
      <c r="H45" s="187">
        <v>150</v>
      </c>
      <c r="I45" s="186"/>
      <c r="J45" s="186"/>
      <c r="K45" s="186"/>
      <c r="L45" s="185"/>
      <c r="M45" s="184"/>
      <c r="N45" s="358"/>
      <c r="O45" s="358"/>
      <c r="P45" s="358"/>
      <c r="Q45" s="358"/>
      <c r="R45" s="358"/>
      <c r="S45" s="359"/>
    </row>
    <row r="46" spans="2:20" ht="21.75" customHeight="1" thickTop="1">
      <c r="B46" s="385" t="s">
        <v>259</v>
      </c>
      <c r="C46" s="386"/>
      <c r="D46" s="386"/>
      <c r="E46" s="386"/>
      <c r="F46" s="386"/>
      <c r="G46" s="386"/>
      <c r="H46" s="386"/>
      <c r="I46" s="386"/>
      <c r="J46" s="386"/>
      <c r="K46" s="386"/>
      <c r="L46" s="386"/>
      <c r="M46" s="386"/>
      <c r="N46" s="386"/>
      <c r="O46" s="386"/>
      <c r="P46" s="386"/>
      <c r="Q46" s="386"/>
      <c r="R46" s="386"/>
      <c r="S46" s="387"/>
    </row>
    <row r="47" spans="2:20" ht="27">
      <c r="B47" s="362" t="s">
        <v>228</v>
      </c>
      <c r="C47" s="363"/>
      <c r="D47" s="331" t="s">
        <v>227</v>
      </c>
      <c r="E47" s="366" t="s">
        <v>18</v>
      </c>
      <c r="F47" s="366"/>
      <c r="G47" s="366"/>
      <c r="H47" s="366"/>
      <c r="I47" s="344" t="s">
        <v>226</v>
      </c>
      <c r="J47" s="344"/>
      <c r="K47" s="344"/>
      <c r="L47" s="344"/>
      <c r="M47" s="360" t="s">
        <v>245</v>
      </c>
      <c r="N47" s="344" t="s">
        <v>244</v>
      </c>
      <c r="O47" s="344"/>
      <c r="P47" s="344"/>
      <c r="Q47" s="344"/>
      <c r="R47" s="344"/>
      <c r="S47" s="345"/>
    </row>
    <row r="48" spans="2:20" ht="71.25">
      <c r="B48" s="364"/>
      <c r="C48" s="365"/>
      <c r="D48" s="331"/>
      <c r="E48" s="300" t="s">
        <v>225</v>
      </c>
      <c r="F48" s="296" t="s">
        <v>19</v>
      </c>
      <c r="G48" s="297" t="s">
        <v>224</v>
      </c>
      <c r="H48" s="297" t="s">
        <v>21</v>
      </c>
      <c r="I48" s="296" t="s">
        <v>7</v>
      </c>
      <c r="J48" s="296" t="s">
        <v>8</v>
      </c>
      <c r="K48" s="296" t="s">
        <v>36</v>
      </c>
      <c r="L48" s="296" t="s">
        <v>10</v>
      </c>
      <c r="M48" s="361"/>
      <c r="N48" s="298" t="s">
        <v>23</v>
      </c>
      <c r="O48" s="298" t="s">
        <v>24</v>
      </c>
      <c r="P48" s="298" t="s">
        <v>25</v>
      </c>
      <c r="Q48" s="298" t="s">
        <v>26</v>
      </c>
      <c r="R48" s="298" t="s">
        <v>27</v>
      </c>
      <c r="S48" s="299" t="s">
        <v>28</v>
      </c>
    </row>
    <row r="49" spans="2:20" s="190" customFormat="1" ht="26.25">
      <c r="B49" s="367" t="s">
        <v>258</v>
      </c>
      <c r="C49" s="368"/>
      <c r="D49" s="373">
        <f>SUM(H49:H60)</f>
        <v>1039750</v>
      </c>
      <c r="E49" s="204" t="s">
        <v>362</v>
      </c>
      <c r="F49" s="202">
        <v>300</v>
      </c>
      <c r="G49" s="205">
        <v>1200</v>
      </c>
      <c r="H49" s="198">
        <f>+G49*F49</f>
        <v>360000</v>
      </c>
      <c r="I49" s="206"/>
      <c r="J49" s="206"/>
      <c r="K49" s="206"/>
      <c r="L49" s="206"/>
      <c r="M49" s="377" t="s">
        <v>398</v>
      </c>
      <c r="N49" s="206">
        <v>15</v>
      </c>
      <c r="O49" s="206">
        <v>2</v>
      </c>
      <c r="P49" s="206">
        <v>3</v>
      </c>
      <c r="Q49" s="206">
        <v>1</v>
      </c>
      <c r="R49" s="206">
        <v>1</v>
      </c>
      <c r="S49" s="295">
        <v>1</v>
      </c>
      <c r="T49" s="201"/>
    </row>
    <row r="50" spans="2:20" s="190" customFormat="1" ht="26.25">
      <c r="B50" s="369"/>
      <c r="C50" s="370"/>
      <c r="D50" s="374"/>
      <c r="E50" s="203" t="s">
        <v>257</v>
      </c>
      <c r="F50" s="202">
        <v>5</v>
      </c>
      <c r="G50" s="205">
        <v>16000</v>
      </c>
      <c r="H50" s="198">
        <f t="shared" ref="H50:H60" si="1">+G50*F50</f>
        <v>80000</v>
      </c>
      <c r="I50" s="197"/>
      <c r="J50" s="197"/>
      <c r="K50" s="197"/>
      <c r="L50" s="197"/>
      <c r="M50" s="378"/>
      <c r="N50" s="206">
        <v>15</v>
      </c>
      <c r="O50" s="206">
        <v>2</v>
      </c>
      <c r="P50" s="206">
        <v>2</v>
      </c>
      <c r="Q50" s="206">
        <v>8</v>
      </c>
      <c r="R50" s="206">
        <v>7</v>
      </c>
      <c r="S50" s="295">
        <v>4</v>
      </c>
      <c r="T50" s="201"/>
    </row>
    <row r="51" spans="2:20" s="190" customFormat="1" ht="26.25">
      <c r="B51" s="369"/>
      <c r="C51" s="370"/>
      <c r="D51" s="375"/>
      <c r="E51" s="200" t="s">
        <v>256</v>
      </c>
      <c r="F51" s="199">
        <v>10</v>
      </c>
      <c r="G51" s="205">
        <v>1800</v>
      </c>
      <c r="H51" s="198">
        <f t="shared" si="1"/>
        <v>18000</v>
      </c>
      <c r="I51" s="197"/>
      <c r="J51" s="197"/>
      <c r="K51" s="197"/>
      <c r="L51" s="197"/>
      <c r="M51" s="378"/>
      <c r="N51" s="206">
        <v>15</v>
      </c>
      <c r="O51" s="206">
        <v>2</v>
      </c>
      <c r="P51" s="206">
        <v>2</v>
      </c>
      <c r="Q51" s="206">
        <v>3</v>
      </c>
      <c r="R51" s="206">
        <v>1</v>
      </c>
      <c r="S51" s="295">
        <v>1</v>
      </c>
      <c r="T51" s="201"/>
    </row>
    <row r="52" spans="2:20" s="190" customFormat="1" ht="26.25">
      <c r="B52" s="369"/>
      <c r="C52" s="370"/>
      <c r="D52" s="375"/>
      <c r="E52" s="200" t="s">
        <v>255</v>
      </c>
      <c r="F52" s="199">
        <v>5</v>
      </c>
      <c r="G52" s="198">
        <v>1250</v>
      </c>
      <c r="H52" s="198">
        <f t="shared" si="1"/>
        <v>6250</v>
      </c>
      <c r="I52" s="197"/>
      <c r="J52" s="197"/>
      <c r="K52" s="197"/>
      <c r="L52" s="197"/>
      <c r="M52" s="378"/>
      <c r="N52" s="206">
        <v>15</v>
      </c>
      <c r="O52" s="206">
        <v>2</v>
      </c>
      <c r="P52" s="206">
        <v>2</v>
      </c>
      <c r="Q52" s="206">
        <v>3</v>
      </c>
      <c r="R52" s="206">
        <v>1</v>
      </c>
      <c r="S52" s="295">
        <v>1</v>
      </c>
      <c r="T52" s="201"/>
    </row>
    <row r="53" spans="2:20" s="190" customFormat="1" ht="26.25">
      <c r="B53" s="369"/>
      <c r="C53" s="370"/>
      <c r="D53" s="374"/>
      <c r="E53" s="200" t="s">
        <v>399</v>
      </c>
      <c r="F53" s="199">
        <v>150</v>
      </c>
      <c r="G53" s="198">
        <v>225</v>
      </c>
      <c r="H53" s="198">
        <f t="shared" si="1"/>
        <v>33750</v>
      </c>
      <c r="I53" s="197"/>
      <c r="J53" s="197"/>
      <c r="K53" s="197"/>
      <c r="L53" s="197"/>
      <c r="M53" s="378"/>
      <c r="N53" s="206">
        <v>15</v>
      </c>
      <c r="O53" s="206">
        <v>2</v>
      </c>
      <c r="P53" s="206">
        <v>3</v>
      </c>
      <c r="Q53" s="206">
        <v>9</v>
      </c>
      <c r="R53" s="206">
        <v>2</v>
      </c>
      <c r="S53" s="295">
        <v>1</v>
      </c>
      <c r="T53" s="201"/>
    </row>
    <row r="54" spans="2:20" s="190" customFormat="1" ht="26.25">
      <c r="B54" s="369"/>
      <c r="C54" s="370"/>
      <c r="D54" s="374"/>
      <c r="E54" s="200"/>
      <c r="F54" s="199"/>
      <c r="G54" s="198"/>
      <c r="H54" s="198">
        <f t="shared" si="1"/>
        <v>0</v>
      </c>
      <c r="I54" s="197"/>
      <c r="J54" s="197"/>
      <c r="K54" s="197"/>
      <c r="L54" s="197"/>
      <c r="M54" s="378"/>
      <c r="N54" s="206">
        <v>15</v>
      </c>
      <c r="O54" s="206">
        <v>2</v>
      </c>
      <c r="P54" s="206"/>
      <c r="Q54" s="206"/>
      <c r="R54" s="206"/>
      <c r="S54" s="295"/>
      <c r="T54" s="201"/>
    </row>
    <row r="55" spans="2:20" s="190" customFormat="1" ht="26.25">
      <c r="B55" s="369"/>
      <c r="C55" s="370"/>
      <c r="D55" s="374"/>
      <c r="E55" s="204" t="s">
        <v>362</v>
      </c>
      <c r="F55" s="202">
        <v>300</v>
      </c>
      <c r="G55" s="198">
        <v>1200</v>
      </c>
      <c r="H55" s="198">
        <f t="shared" si="1"/>
        <v>360000</v>
      </c>
      <c r="I55" s="197"/>
      <c r="J55" s="197"/>
      <c r="K55" s="197"/>
      <c r="L55" s="197"/>
      <c r="M55" s="378"/>
      <c r="N55" s="206">
        <v>15</v>
      </c>
      <c r="O55" s="206">
        <v>2</v>
      </c>
      <c r="P55" s="206">
        <v>3</v>
      </c>
      <c r="Q55" s="206">
        <v>1</v>
      </c>
      <c r="R55" s="206">
        <v>1</v>
      </c>
      <c r="S55" s="295">
        <v>1</v>
      </c>
      <c r="T55" s="201"/>
    </row>
    <row r="56" spans="2:20" s="190" customFormat="1" ht="26.25">
      <c r="B56" s="369"/>
      <c r="C56" s="370"/>
      <c r="D56" s="374"/>
      <c r="E56" s="203" t="s">
        <v>257</v>
      </c>
      <c r="F56" s="202">
        <v>5</v>
      </c>
      <c r="G56" s="198">
        <v>16000</v>
      </c>
      <c r="H56" s="198">
        <f t="shared" si="1"/>
        <v>80000</v>
      </c>
      <c r="I56" s="197"/>
      <c r="J56" s="197"/>
      <c r="K56" s="197"/>
      <c r="L56" s="197"/>
      <c r="M56" s="378"/>
      <c r="N56" s="206">
        <v>15</v>
      </c>
      <c r="O56" s="206">
        <v>2</v>
      </c>
      <c r="P56" s="206">
        <v>2</v>
      </c>
      <c r="Q56" s="206">
        <v>8</v>
      </c>
      <c r="R56" s="206">
        <v>7</v>
      </c>
      <c r="S56" s="295">
        <v>4</v>
      </c>
      <c r="T56" s="201"/>
    </row>
    <row r="57" spans="2:20" s="190" customFormat="1" ht="37.5" customHeight="1">
      <c r="B57" s="369"/>
      <c r="C57" s="370"/>
      <c r="D57" s="375"/>
      <c r="E57" s="200" t="s">
        <v>256</v>
      </c>
      <c r="F57" s="199">
        <v>10</v>
      </c>
      <c r="G57" s="198">
        <v>1800</v>
      </c>
      <c r="H57" s="198">
        <f t="shared" si="1"/>
        <v>18000</v>
      </c>
      <c r="I57" s="193"/>
      <c r="J57" s="193"/>
      <c r="K57" s="193"/>
      <c r="L57" s="193"/>
      <c r="M57" s="378"/>
      <c r="N57" s="192">
        <v>15</v>
      </c>
      <c r="O57" s="192">
        <v>2</v>
      </c>
      <c r="P57" s="192">
        <v>2</v>
      </c>
      <c r="Q57" s="192">
        <v>3</v>
      </c>
      <c r="R57" s="192">
        <v>1</v>
      </c>
      <c r="S57" s="191">
        <v>1</v>
      </c>
    </row>
    <row r="58" spans="2:20" s="190" customFormat="1" ht="32.25" customHeight="1">
      <c r="B58" s="369"/>
      <c r="C58" s="370"/>
      <c r="D58" s="375"/>
      <c r="E58" s="200" t="s">
        <v>255</v>
      </c>
      <c r="F58" s="199">
        <v>5</v>
      </c>
      <c r="G58" s="198">
        <v>1250</v>
      </c>
      <c r="H58" s="198">
        <f t="shared" si="1"/>
        <v>6250</v>
      </c>
      <c r="I58" s="197"/>
      <c r="J58" s="197"/>
      <c r="K58" s="197"/>
      <c r="L58" s="197"/>
      <c r="M58" s="378"/>
      <c r="N58" s="192">
        <v>15</v>
      </c>
      <c r="O58" s="192">
        <v>2</v>
      </c>
      <c r="P58" s="192">
        <v>2</v>
      </c>
      <c r="Q58" s="192">
        <v>3</v>
      </c>
      <c r="R58" s="192">
        <v>1</v>
      </c>
      <c r="S58" s="191">
        <v>1</v>
      </c>
    </row>
    <row r="59" spans="2:20" s="190" customFormat="1" ht="25.5" customHeight="1">
      <c r="B59" s="369"/>
      <c r="C59" s="370"/>
      <c r="D59" s="375"/>
      <c r="E59" s="289" t="s">
        <v>399</v>
      </c>
      <c r="F59" s="290">
        <v>150</v>
      </c>
      <c r="G59" s="291">
        <v>225</v>
      </c>
      <c r="H59" s="198">
        <f t="shared" si="1"/>
        <v>33750</v>
      </c>
      <c r="I59" s="197"/>
      <c r="J59" s="197"/>
      <c r="K59" s="197"/>
      <c r="L59" s="197"/>
      <c r="M59" s="378"/>
      <c r="N59" s="192">
        <v>15</v>
      </c>
      <c r="O59" s="192">
        <v>2</v>
      </c>
      <c r="P59" s="192">
        <v>3</v>
      </c>
      <c r="Q59" s="192">
        <v>9</v>
      </c>
      <c r="R59" s="192">
        <v>2</v>
      </c>
      <c r="S59" s="191">
        <v>1</v>
      </c>
    </row>
    <row r="60" spans="2:20" s="190" customFormat="1" ht="22.5" customHeight="1" thickBot="1">
      <c r="B60" s="371"/>
      <c r="C60" s="372"/>
      <c r="D60" s="376"/>
      <c r="E60" s="196" t="s">
        <v>254</v>
      </c>
      <c r="F60" s="195">
        <v>175</v>
      </c>
      <c r="G60" s="194">
        <v>250</v>
      </c>
      <c r="H60" s="198">
        <f t="shared" si="1"/>
        <v>43750</v>
      </c>
      <c r="I60" s="193"/>
      <c r="J60" s="193"/>
      <c r="K60" s="193"/>
      <c r="L60" s="193"/>
      <c r="M60" s="379"/>
      <c r="N60" s="192">
        <v>15</v>
      </c>
      <c r="O60" s="192">
        <v>2</v>
      </c>
      <c r="P60" s="192">
        <v>3</v>
      </c>
      <c r="Q60" s="192">
        <v>7</v>
      </c>
      <c r="R60" s="192">
        <v>1</v>
      </c>
      <c r="S60" s="191">
        <v>2</v>
      </c>
    </row>
    <row r="61" spans="2:20" ht="24.75" thickTop="1" thickBot="1">
      <c r="B61" s="380"/>
      <c r="C61" s="381"/>
      <c r="D61" s="381"/>
      <c r="E61" s="381"/>
      <c r="F61" s="381"/>
      <c r="G61" s="381"/>
      <c r="H61" s="381"/>
      <c r="I61" s="381"/>
      <c r="J61" s="381"/>
      <c r="K61" s="381"/>
      <c r="L61" s="381"/>
      <c r="M61" s="381"/>
      <c r="N61" s="381"/>
      <c r="O61" s="381"/>
      <c r="P61" s="381"/>
      <c r="Q61" s="381"/>
      <c r="R61" s="381"/>
      <c r="S61" s="382"/>
    </row>
    <row r="62" spans="2:20" ht="24" customHeight="1" thickTop="1">
      <c r="B62" s="326" t="s">
        <v>241</v>
      </c>
      <c r="C62" s="328" t="s">
        <v>240</v>
      </c>
      <c r="D62" s="328"/>
      <c r="E62" s="330" t="s">
        <v>239</v>
      </c>
      <c r="F62" s="332" t="s">
        <v>238</v>
      </c>
      <c r="G62" s="332" t="s">
        <v>237</v>
      </c>
      <c r="H62" s="332" t="s">
        <v>236</v>
      </c>
      <c r="I62" s="334" t="s">
        <v>235</v>
      </c>
      <c r="J62" s="335"/>
      <c r="K62" s="335"/>
      <c r="L62" s="336"/>
      <c r="M62" s="328" t="s">
        <v>11</v>
      </c>
      <c r="N62" s="328" t="s">
        <v>12</v>
      </c>
      <c r="O62" s="328"/>
      <c r="P62" s="328"/>
      <c r="Q62" s="328"/>
      <c r="R62" s="328"/>
      <c r="S62" s="337"/>
    </row>
    <row r="63" spans="2:20">
      <c r="B63" s="327"/>
      <c r="C63" s="329"/>
      <c r="D63" s="329"/>
      <c r="E63" s="331"/>
      <c r="F63" s="350"/>
      <c r="G63" s="350"/>
      <c r="H63" s="350"/>
      <c r="I63" s="296" t="s">
        <v>7</v>
      </c>
      <c r="J63" s="296" t="s">
        <v>8</v>
      </c>
      <c r="K63" s="296" t="s">
        <v>36</v>
      </c>
      <c r="L63" s="296" t="s">
        <v>10</v>
      </c>
      <c r="M63" s="329"/>
      <c r="N63" s="329"/>
      <c r="O63" s="329"/>
      <c r="P63" s="329"/>
      <c r="Q63" s="329"/>
      <c r="R63" s="329"/>
      <c r="S63" s="338"/>
    </row>
    <row r="64" spans="2:20" ht="61.5" customHeight="1" thickBot="1">
      <c r="B64" s="189" t="s">
        <v>253</v>
      </c>
      <c r="C64" s="357" t="s">
        <v>252</v>
      </c>
      <c r="D64" s="357"/>
      <c r="E64" s="188" t="s">
        <v>251</v>
      </c>
      <c r="F64" s="187" t="s">
        <v>250</v>
      </c>
      <c r="G64" s="187"/>
      <c r="H64" s="187" t="s">
        <v>249</v>
      </c>
      <c r="I64" s="186"/>
      <c r="J64" s="186"/>
      <c r="K64" s="186"/>
      <c r="L64" s="185"/>
      <c r="M64" s="184"/>
      <c r="N64" s="358"/>
      <c r="O64" s="358"/>
      <c r="P64" s="358"/>
      <c r="Q64" s="358"/>
      <c r="R64" s="358"/>
      <c r="S64" s="359"/>
    </row>
    <row r="65" spans="2:19" ht="24" thickTop="1">
      <c r="B65" s="183"/>
      <c r="C65" s="182"/>
      <c r="D65" s="182"/>
      <c r="E65" s="182"/>
      <c r="F65" s="182"/>
      <c r="G65" s="182"/>
      <c r="H65" s="182"/>
      <c r="I65" s="182"/>
      <c r="J65" s="182"/>
      <c r="K65" s="182"/>
      <c r="L65" s="182"/>
      <c r="M65" s="182"/>
      <c r="N65" s="182"/>
      <c r="O65" s="182"/>
      <c r="P65" s="182"/>
      <c r="Q65" s="182"/>
      <c r="R65" s="182"/>
      <c r="S65" s="181"/>
    </row>
    <row r="66" spans="2:19" ht="23.25" customHeight="1">
      <c r="B66" s="362" t="s">
        <v>228</v>
      </c>
      <c r="C66" s="363"/>
      <c r="D66" s="331" t="s">
        <v>227</v>
      </c>
      <c r="E66" s="393" t="s">
        <v>18</v>
      </c>
      <c r="F66" s="394"/>
      <c r="G66" s="394"/>
      <c r="H66" s="395"/>
      <c r="I66" s="396" t="s">
        <v>226</v>
      </c>
      <c r="J66" s="396"/>
      <c r="K66" s="396"/>
      <c r="L66" s="396"/>
      <c r="M66" s="360" t="s">
        <v>245</v>
      </c>
      <c r="N66" s="344" t="s">
        <v>244</v>
      </c>
      <c r="O66" s="344"/>
      <c r="P66" s="344"/>
      <c r="Q66" s="344"/>
      <c r="R66" s="344"/>
      <c r="S66" s="345"/>
    </row>
    <row r="67" spans="2:19" ht="71.25">
      <c r="B67" s="364"/>
      <c r="C67" s="365"/>
      <c r="D67" s="392"/>
      <c r="E67" s="296" t="s">
        <v>225</v>
      </c>
      <c r="F67" s="296" t="s">
        <v>19</v>
      </c>
      <c r="G67" s="297" t="s">
        <v>224</v>
      </c>
      <c r="H67" s="297" t="s">
        <v>21</v>
      </c>
      <c r="I67" s="296" t="s">
        <v>7</v>
      </c>
      <c r="J67" s="296" t="s">
        <v>8</v>
      </c>
      <c r="K67" s="296" t="s">
        <v>36</v>
      </c>
      <c r="L67" s="296" t="s">
        <v>10</v>
      </c>
      <c r="M67" s="361"/>
      <c r="N67" s="298" t="s">
        <v>23</v>
      </c>
      <c r="O67" s="298" t="s">
        <v>24</v>
      </c>
      <c r="P67" s="298" t="s">
        <v>25</v>
      </c>
      <c r="Q67" s="298" t="s">
        <v>26</v>
      </c>
      <c r="R67" s="298" t="s">
        <v>27</v>
      </c>
      <c r="S67" s="299" t="s">
        <v>28</v>
      </c>
    </row>
    <row r="68" spans="2:19" ht="24.75" customHeight="1">
      <c r="B68" s="399" t="s">
        <v>248</v>
      </c>
      <c r="C68" s="400"/>
      <c r="D68" s="354">
        <f>+H68</f>
        <v>0</v>
      </c>
      <c r="E68" s="180" t="s">
        <v>247</v>
      </c>
      <c r="F68" s="174">
        <v>4</v>
      </c>
      <c r="G68" s="173"/>
      <c r="H68" s="173"/>
      <c r="I68" s="179"/>
      <c r="J68" s="173"/>
      <c r="K68" s="179"/>
      <c r="L68" s="179"/>
      <c r="M68" s="401" t="s">
        <v>222</v>
      </c>
      <c r="N68" s="174">
        <v>15</v>
      </c>
      <c r="O68" s="174">
        <v>2</v>
      </c>
      <c r="P68" s="174"/>
      <c r="Q68" s="174"/>
      <c r="R68" s="174"/>
      <c r="S68" s="178"/>
    </row>
    <row r="69" spans="2:19" ht="21" customHeight="1">
      <c r="B69" s="399"/>
      <c r="C69" s="400"/>
      <c r="D69" s="355"/>
      <c r="E69" s="180"/>
      <c r="F69" s="174"/>
      <c r="G69" s="173"/>
      <c r="H69" s="173"/>
      <c r="I69" s="179"/>
      <c r="J69" s="173"/>
      <c r="K69" s="179"/>
      <c r="L69" s="179"/>
      <c r="M69" s="402"/>
      <c r="N69" s="174"/>
      <c r="O69" s="174"/>
      <c r="P69" s="174"/>
      <c r="Q69" s="174"/>
      <c r="R69" s="174"/>
      <c r="S69" s="178"/>
    </row>
    <row r="70" spans="2:19" ht="32.25" customHeight="1" thickBot="1">
      <c r="B70" s="404"/>
      <c r="C70" s="405"/>
      <c r="D70" s="355"/>
      <c r="E70" s="180"/>
      <c r="F70" s="174"/>
      <c r="G70" s="173"/>
      <c r="H70" s="173"/>
      <c r="I70" s="179"/>
      <c r="J70" s="173"/>
      <c r="K70" s="179"/>
      <c r="L70" s="179"/>
      <c r="M70" s="402"/>
      <c r="N70" s="174"/>
      <c r="O70" s="174"/>
      <c r="P70" s="174"/>
      <c r="Q70" s="174"/>
      <c r="R70" s="174"/>
      <c r="S70" s="178"/>
    </row>
    <row r="71" spans="2:19" ht="28.5" hidden="1" customHeight="1">
      <c r="B71" s="404"/>
      <c r="C71" s="406"/>
      <c r="D71" s="355"/>
      <c r="E71" s="180"/>
      <c r="F71" s="174"/>
      <c r="G71" s="173"/>
      <c r="H71" s="173"/>
      <c r="I71" s="179"/>
      <c r="J71" s="173"/>
      <c r="K71" s="179"/>
      <c r="L71" s="179"/>
      <c r="M71" s="403"/>
      <c r="N71" s="174"/>
      <c r="O71" s="174"/>
      <c r="P71" s="174"/>
      <c r="Q71" s="174"/>
      <c r="R71" s="174"/>
      <c r="S71" s="178"/>
    </row>
    <row r="72" spans="2:19" ht="24" thickTop="1">
      <c r="B72" s="441" t="s">
        <v>241</v>
      </c>
      <c r="C72" s="411" t="s">
        <v>240</v>
      </c>
      <c r="D72" s="412"/>
      <c r="E72" s="447" t="s">
        <v>239</v>
      </c>
      <c r="F72" s="332" t="s">
        <v>238</v>
      </c>
      <c r="G72" s="332" t="s">
        <v>237</v>
      </c>
      <c r="H72" s="332" t="s">
        <v>236</v>
      </c>
      <c r="I72" s="334" t="s">
        <v>235</v>
      </c>
      <c r="J72" s="335"/>
      <c r="K72" s="335"/>
      <c r="L72" s="336"/>
      <c r="M72" s="328" t="s">
        <v>11</v>
      </c>
      <c r="N72" s="328" t="s">
        <v>12</v>
      </c>
      <c r="O72" s="328"/>
      <c r="P72" s="328"/>
      <c r="Q72" s="328"/>
      <c r="R72" s="328"/>
      <c r="S72" s="337"/>
    </row>
    <row r="73" spans="2:19" ht="36" customHeight="1">
      <c r="B73" s="442"/>
      <c r="C73" s="413"/>
      <c r="D73" s="414"/>
      <c r="E73" s="448"/>
      <c r="F73" s="333"/>
      <c r="G73" s="333"/>
      <c r="H73" s="333"/>
      <c r="I73" s="300" t="s">
        <v>7</v>
      </c>
      <c r="J73" s="300" t="s">
        <v>8</v>
      </c>
      <c r="K73" s="300" t="s">
        <v>36</v>
      </c>
      <c r="L73" s="300" t="s">
        <v>10</v>
      </c>
      <c r="M73" s="398"/>
      <c r="N73" s="398"/>
      <c r="O73" s="398"/>
      <c r="P73" s="398"/>
      <c r="Q73" s="398"/>
      <c r="R73" s="398"/>
      <c r="S73" s="407"/>
    </row>
    <row r="74" spans="2:19" ht="69.75" customHeight="1">
      <c r="B74" s="165" t="s">
        <v>133</v>
      </c>
      <c r="C74" s="445" t="s">
        <v>246</v>
      </c>
      <c r="D74" s="446"/>
      <c r="E74" s="177" t="s">
        <v>211</v>
      </c>
      <c r="F74" s="165"/>
      <c r="G74" s="165"/>
      <c r="H74" s="176"/>
      <c r="I74" s="176"/>
      <c r="J74" s="176"/>
      <c r="K74" s="176"/>
      <c r="L74" s="176"/>
      <c r="M74" s="165"/>
      <c r="N74" s="165"/>
      <c r="O74" s="165"/>
      <c r="P74" s="165"/>
      <c r="Q74" s="165"/>
      <c r="R74" s="165"/>
      <c r="S74" s="165"/>
    </row>
    <row r="75" spans="2:19">
      <c r="B75" s="327" t="s">
        <v>228</v>
      </c>
      <c r="C75" s="329"/>
      <c r="D75" s="331" t="s">
        <v>227</v>
      </c>
      <c r="E75" s="393" t="s">
        <v>18</v>
      </c>
      <c r="F75" s="394"/>
      <c r="G75" s="394"/>
      <c r="H75" s="395"/>
      <c r="I75" s="456" t="s">
        <v>226</v>
      </c>
      <c r="J75" s="456"/>
      <c r="K75" s="456"/>
      <c r="L75" s="456"/>
      <c r="M75" s="420" t="s">
        <v>245</v>
      </c>
      <c r="N75" s="344" t="s">
        <v>244</v>
      </c>
      <c r="O75" s="344"/>
      <c r="P75" s="344"/>
      <c r="Q75" s="344"/>
      <c r="R75" s="344"/>
      <c r="S75" s="345"/>
    </row>
    <row r="76" spans="2:19" ht="87" customHeight="1">
      <c r="B76" s="397"/>
      <c r="C76" s="398"/>
      <c r="D76" s="392"/>
      <c r="E76" s="296" t="s">
        <v>225</v>
      </c>
      <c r="F76" s="296" t="s">
        <v>19</v>
      </c>
      <c r="G76" s="297" t="s">
        <v>224</v>
      </c>
      <c r="H76" s="296" t="s">
        <v>21</v>
      </c>
      <c r="I76" s="300" t="s">
        <v>7</v>
      </c>
      <c r="J76" s="300" t="s">
        <v>8</v>
      </c>
      <c r="K76" s="300" t="s">
        <v>36</v>
      </c>
      <c r="L76" s="300" t="s">
        <v>10</v>
      </c>
      <c r="M76" s="360"/>
      <c r="N76" s="301" t="s">
        <v>23</v>
      </c>
      <c r="O76" s="301" t="s">
        <v>24</v>
      </c>
      <c r="P76" s="301" t="s">
        <v>25</v>
      </c>
      <c r="Q76" s="301" t="s">
        <v>26</v>
      </c>
      <c r="R76" s="301" t="s">
        <v>27</v>
      </c>
      <c r="S76" s="302" t="s">
        <v>28</v>
      </c>
    </row>
    <row r="77" spans="2:19">
      <c r="B77" s="437" t="s">
        <v>243</v>
      </c>
      <c r="C77" s="449"/>
      <c r="D77" s="454">
        <f>+H77</f>
        <v>1600000</v>
      </c>
      <c r="E77" s="175" t="s">
        <v>242</v>
      </c>
      <c r="F77" s="174">
        <v>1</v>
      </c>
      <c r="G77" s="173">
        <v>1600000</v>
      </c>
      <c r="H77" s="173">
        <f>+G77*F77</f>
        <v>1600000</v>
      </c>
      <c r="I77" s="172"/>
      <c r="J77" s="165"/>
      <c r="K77" s="165"/>
      <c r="L77" s="165"/>
      <c r="M77" s="389" t="s">
        <v>222</v>
      </c>
      <c r="N77" s="165">
        <v>15</v>
      </c>
      <c r="O77" s="165">
        <v>2</v>
      </c>
      <c r="P77" s="165">
        <v>6</v>
      </c>
      <c r="Q77" s="165">
        <v>4</v>
      </c>
      <c r="R77" s="165">
        <v>1</v>
      </c>
      <c r="S77" s="165">
        <v>2</v>
      </c>
    </row>
    <row r="78" spans="2:19">
      <c r="B78" s="450"/>
      <c r="C78" s="451"/>
      <c r="D78" s="455"/>
      <c r="E78" s="165"/>
      <c r="F78" s="165"/>
      <c r="G78" s="165"/>
      <c r="H78" s="165"/>
      <c r="I78" s="165"/>
      <c r="J78" s="165"/>
      <c r="K78" s="165"/>
      <c r="L78" s="165"/>
      <c r="M78" s="391"/>
      <c r="N78" s="165"/>
      <c r="O78" s="165"/>
      <c r="P78" s="165"/>
      <c r="Q78" s="165"/>
      <c r="R78" s="165"/>
      <c r="S78" s="165"/>
    </row>
    <row r="79" spans="2:19">
      <c r="B79" s="452"/>
      <c r="C79" s="453"/>
      <c r="D79" s="455"/>
      <c r="E79" s="292" t="s">
        <v>363</v>
      </c>
      <c r="F79" s="293">
        <v>4</v>
      </c>
      <c r="G79" s="294">
        <v>6500</v>
      </c>
      <c r="H79" s="294">
        <f>+G79*F79</f>
        <v>26000</v>
      </c>
      <c r="I79" s="165"/>
      <c r="J79" s="165"/>
      <c r="K79" s="165"/>
      <c r="L79" s="165"/>
      <c r="M79" s="390"/>
      <c r="N79" s="165">
        <v>15</v>
      </c>
      <c r="O79" s="165">
        <v>2</v>
      </c>
      <c r="P79" s="165">
        <v>2</v>
      </c>
      <c r="Q79" s="165">
        <v>7</v>
      </c>
      <c r="R79" s="165">
        <v>2</v>
      </c>
      <c r="S79" s="165">
        <v>6</v>
      </c>
    </row>
    <row r="80" spans="2:19" ht="24" thickBot="1"/>
    <row r="81" spans="2:19" ht="24" thickTop="1">
      <c r="B81" s="441" t="s">
        <v>241</v>
      </c>
      <c r="C81" s="443" t="s">
        <v>240</v>
      </c>
      <c r="D81" s="443"/>
      <c r="E81" s="444" t="s">
        <v>239</v>
      </c>
      <c r="F81" s="427" t="s">
        <v>238</v>
      </c>
      <c r="G81" s="427" t="s">
        <v>237</v>
      </c>
      <c r="H81" s="427" t="s">
        <v>236</v>
      </c>
      <c r="I81" s="429" t="s">
        <v>235</v>
      </c>
      <c r="J81" s="335"/>
      <c r="K81" s="335"/>
      <c r="L81" s="430"/>
      <c r="M81" s="389"/>
      <c r="N81" s="165"/>
      <c r="O81" s="165"/>
      <c r="P81" s="165"/>
      <c r="Q81" s="165"/>
      <c r="R81" s="165"/>
      <c r="S81" s="165"/>
    </row>
    <row r="82" spans="2:19" ht="26.25" customHeight="1">
      <c r="B82" s="442"/>
      <c r="C82" s="443"/>
      <c r="D82" s="443"/>
      <c r="E82" s="444"/>
      <c r="F82" s="428"/>
      <c r="G82" s="428"/>
      <c r="H82" s="428"/>
      <c r="I82" s="300" t="s">
        <v>7</v>
      </c>
      <c r="J82" s="300" t="s">
        <v>8</v>
      </c>
      <c r="K82" s="300" t="s">
        <v>36</v>
      </c>
      <c r="L82" s="303" t="s">
        <v>10</v>
      </c>
      <c r="M82" s="390"/>
      <c r="N82" s="165"/>
      <c r="O82" s="165"/>
      <c r="P82" s="165"/>
      <c r="Q82" s="165"/>
      <c r="R82" s="165"/>
      <c r="S82" s="165"/>
    </row>
    <row r="83" spans="2:19" ht="28.5" customHeight="1">
      <c r="B83" s="435" t="s">
        <v>234</v>
      </c>
      <c r="C83" s="437" t="s">
        <v>233</v>
      </c>
      <c r="D83" s="438"/>
      <c r="E83" s="389" t="s">
        <v>232</v>
      </c>
      <c r="F83" s="431" t="s">
        <v>231</v>
      </c>
      <c r="G83" s="433"/>
      <c r="H83" s="431" t="s">
        <v>230</v>
      </c>
      <c r="I83" s="165"/>
      <c r="J83" s="165"/>
      <c r="K83" s="165"/>
      <c r="L83" s="166"/>
      <c r="M83" s="165"/>
      <c r="N83" s="165"/>
      <c r="O83" s="165"/>
      <c r="P83" s="165"/>
      <c r="Q83" s="165"/>
      <c r="R83" s="165"/>
      <c r="S83" s="165"/>
    </row>
    <row r="84" spans="2:19" ht="57" customHeight="1">
      <c r="B84" s="436"/>
      <c r="C84" s="439"/>
      <c r="D84" s="440"/>
      <c r="E84" s="390"/>
      <c r="F84" s="432"/>
      <c r="G84" s="434"/>
      <c r="H84" s="432"/>
      <c r="I84" s="165" t="s">
        <v>229</v>
      </c>
      <c r="J84" s="165" t="s">
        <v>229</v>
      </c>
      <c r="K84" s="165" t="s">
        <v>229</v>
      </c>
      <c r="L84" s="166" t="s">
        <v>229</v>
      </c>
      <c r="M84" s="389"/>
      <c r="N84" s="165"/>
      <c r="O84" s="165"/>
      <c r="P84" s="165"/>
      <c r="Q84" s="165"/>
      <c r="R84" s="165"/>
      <c r="S84" s="165"/>
    </row>
    <row r="85" spans="2:19">
      <c r="M85" s="391"/>
      <c r="N85" s="165"/>
      <c r="O85" s="165"/>
      <c r="P85" s="165"/>
      <c r="Q85" s="165"/>
      <c r="R85" s="165"/>
      <c r="S85" s="165"/>
    </row>
    <row r="86" spans="2:19" ht="21" customHeight="1">
      <c r="B86" s="411" t="s">
        <v>228</v>
      </c>
      <c r="C86" s="412"/>
      <c r="D86" s="415" t="s">
        <v>227</v>
      </c>
      <c r="E86" s="417" t="s">
        <v>18</v>
      </c>
      <c r="F86" s="394"/>
      <c r="G86" s="394"/>
      <c r="H86" s="395"/>
      <c r="I86" s="418" t="s">
        <v>226</v>
      </c>
      <c r="J86" s="418"/>
      <c r="K86" s="418"/>
      <c r="L86" s="419"/>
      <c r="M86" s="390"/>
      <c r="N86" s="165"/>
      <c r="O86" s="165"/>
      <c r="P86" s="165"/>
      <c r="Q86" s="165"/>
      <c r="R86" s="165"/>
      <c r="S86" s="165"/>
    </row>
    <row r="87" spans="2:19" ht="79.5" customHeight="1">
      <c r="B87" s="413"/>
      <c r="C87" s="414"/>
      <c r="D87" s="416"/>
      <c r="E87" s="304" t="s">
        <v>225</v>
      </c>
      <c r="F87" s="305" t="s">
        <v>19</v>
      </c>
      <c r="G87" s="306" t="s">
        <v>224</v>
      </c>
      <c r="H87" s="300" t="s">
        <v>21</v>
      </c>
      <c r="I87" s="300" t="s">
        <v>7</v>
      </c>
      <c r="J87" s="300" t="s">
        <v>8</v>
      </c>
      <c r="K87" s="300" t="s">
        <v>36</v>
      </c>
      <c r="L87" s="303" t="s">
        <v>10</v>
      </c>
      <c r="M87" s="165"/>
      <c r="N87" s="165"/>
      <c r="O87" s="165"/>
      <c r="P87" s="165"/>
      <c r="Q87" s="165"/>
      <c r="R87" s="165"/>
      <c r="S87" s="165"/>
    </row>
    <row r="88" spans="2:19" ht="13.5" customHeight="1">
      <c r="B88" s="421" t="s">
        <v>223</v>
      </c>
      <c r="C88" s="422"/>
      <c r="D88" s="408">
        <f>SUM(H89:H95)</f>
        <v>112000</v>
      </c>
      <c r="E88" s="165"/>
      <c r="F88" s="165"/>
      <c r="G88" s="165"/>
      <c r="H88" s="165"/>
      <c r="I88" s="165"/>
      <c r="J88" s="165"/>
      <c r="K88" s="165"/>
      <c r="L88" s="166"/>
      <c r="M88" s="389" t="s">
        <v>222</v>
      </c>
      <c r="N88" s="165"/>
      <c r="O88" s="165"/>
      <c r="P88" s="165"/>
      <c r="Q88" s="165"/>
      <c r="R88" s="165"/>
      <c r="S88" s="165"/>
    </row>
    <row r="89" spans="2:19">
      <c r="B89" s="423"/>
      <c r="C89" s="424"/>
      <c r="D89" s="409"/>
      <c r="E89" s="171" t="s">
        <v>221</v>
      </c>
      <c r="F89" s="167">
        <v>4</v>
      </c>
      <c r="G89" s="169">
        <v>4000</v>
      </c>
      <c r="H89" s="169">
        <f>+G89*F89</f>
        <v>16000</v>
      </c>
      <c r="I89" s="169"/>
      <c r="J89" s="169"/>
      <c r="K89" s="169"/>
      <c r="L89" s="168"/>
      <c r="M89" s="391"/>
      <c r="N89" s="165">
        <v>15</v>
      </c>
      <c r="O89" s="165">
        <v>2</v>
      </c>
      <c r="P89" s="165">
        <v>2</v>
      </c>
      <c r="Q89" s="165">
        <v>3</v>
      </c>
      <c r="R89" s="165">
        <v>1</v>
      </c>
      <c r="S89" s="165">
        <v>1</v>
      </c>
    </row>
    <row r="90" spans="2:19">
      <c r="B90" s="423"/>
      <c r="C90" s="424"/>
      <c r="D90" s="409"/>
      <c r="E90" s="165" t="s">
        <v>220</v>
      </c>
      <c r="F90" s="167">
        <v>4</v>
      </c>
      <c r="G90" s="169">
        <v>3000</v>
      </c>
      <c r="H90" s="169">
        <v>16000</v>
      </c>
      <c r="I90" s="169"/>
      <c r="J90" s="169"/>
      <c r="K90" s="169"/>
      <c r="L90" s="168"/>
      <c r="M90" s="391"/>
      <c r="N90" s="165">
        <v>15</v>
      </c>
      <c r="O90" s="165">
        <v>2</v>
      </c>
      <c r="P90" s="165">
        <v>2</v>
      </c>
      <c r="Q90" s="165">
        <v>3</v>
      </c>
      <c r="R90" s="165">
        <v>1</v>
      </c>
      <c r="S90" s="165">
        <v>1</v>
      </c>
    </row>
    <row r="91" spans="2:19">
      <c r="B91" s="423"/>
      <c r="C91" s="424"/>
      <c r="D91" s="409"/>
      <c r="E91" s="165" t="s">
        <v>219</v>
      </c>
      <c r="F91" s="167">
        <v>4</v>
      </c>
      <c r="G91" s="169">
        <v>2500</v>
      </c>
      <c r="H91" s="169">
        <v>16000</v>
      </c>
      <c r="I91" s="169"/>
      <c r="J91" s="169"/>
      <c r="K91" s="169"/>
      <c r="L91" s="168"/>
      <c r="M91" s="391"/>
      <c r="N91" s="165">
        <v>15</v>
      </c>
      <c r="O91" s="165">
        <v>2</v>
      </c>
      <c r="P91" s="165">
        <v>2</v>
      </c>
      <c r="Q91" s="165">
        <v>3</v>
      </c>
      <c r="R91" s="165">
        <v>1</v>
      </c>
      <c r="S91" s="165">
        <v>1</v>
      </c>
    </row>
    <row r="92" spans="2:19">
      <c r="B92" s="423"/>
      <c r="C92" s="424"/>
      <c r="D92" s="409"/>
      <c r="E92" s="171" t="s">
        <v>218</v>
      </c>
      <c r="F92" s="167">
        <v>4</v>
      </c>
      <c r="G92" s="169">
        <v>2400</v>
      </c>
      <c r="H92" s="169">
        <v>16000</v>
      </c>
      <c r="I92" s="169"/>
      <c r="J92" s="169"/>
      <c r="K92" s="169"/>
      <c r="L92" s="168"/>
      <c r="M92" s="391"/>
      <c r="N92" s="165">
        <v>15</v>
      </c>
      <c r="O92" s="165">
        <v>2</v>
      </c>
      <c r="P92" s="165">
        <v>2</v>
      </c>
      <c r="Q92" s="165">
        <v>3</v>
      </c>
      <c r="R92" s="165">
        <v>1</v>
      </c>
      <c r="S92" s="165">
        <v>1</v>
      </c>
    </row>
    <row r="93" spans="2:19">
      <c r="B93" s="423"/>
      <c r="C93" s="424"/>
      <c r="D93" s="409"/>
      <c r="E93" s="170" t="s">
        <v>217</v>
      </c>
      <c r="F93" s="167">
        <v>4</v>
      </c>
      <c r="G93" s="169">
        <v>1800</v>
      </c>
      <c r="H93" s="169">
        <v>16000</v>
      </c>
      <c r="I93" s="169"/>
      <c r="J93" s="169"/>
      <c r="K93" s="169"/>
      <c r="L93" s="168"/>
      <c r="M93" s="391"/>
      <c r="N93" s="165">
        <v>15</v>
      </c>
      <c r="O93" s="165">
        <v>2</v>
      </c>
      <c r="P93" s="165">
        <v>2</v>
      </c>
      <c r="Q93" s="165">
        <v>3</v>
      </c>
      <c r="R93" s="165">
        <v>1</v>
      </c>
      <c r="S93" s="165">
        <v>1</v>
      </c>
    </row>
    <row r="94" spans="2:19">
      <c r="B94" s="423"/>
      <c r="C94" s="424"/>
      <c r="D94" s="409"/>
      <c r="E94" s="170" t="s">
        <v>216</v>
      </c>
      <c r="F94" s="167">
        <v>4</v>
      </c>
      <c r="G94" s="169">
        <v>1500</v>
      </c>
      <c r="H94" s="169">
        <v>16000</v>
      </c>
      <c r="I94" s="169"/>
      <c r="J94" s="169"/>
      <c r="K94" s="169"/>
      <c r="L94" s="168"/>
      <c r="M94" s="391"/>
      <c r="N94" s="165">
        <v>15</v>
      </c>
      <c r="O94" s="165">
        <v>2</v>
      </c>
      <c r="P94" s="165">
        <v>2</v>
      </c>
      <c r="Q94" s="165">
        <v>3</v>
      </c>
      <c r="R94" s="165">
        <v>1</v>
      </c>
      <c r="S94" s="165">
        <v>1</v>
      </c>
    </row>
    <row r="95" spans="2:19">
      <c r="B95" s="425"/>
      <c r="C95" s="426"/>
      <c r="D95" s="410"/>
      <c r="E95" s="165" t="s">
        <v>215</v>
      </c>
      <c r="F95" s="167">
        <v>144</v>
      </c>
      <c r="G95" s="242">
        <v>250</v>
      </c>
      <c r="H95" s="169">
        <v>16000</v>
      </c>
      <c r="I95" s="165"/>
      <c r="J95" s="165"/>
      <c r="K95" s="165"/>
      <c r="L95" s="166"/>
      <c r="M95" s="390"/>
      <c r="N95" s="165">
        <v>15</v>
      </c>
      <c r="O95" s="165">
        <v>2</v>
      </c>
      <c r="P95" s="165">
        <v>3</v>
      </c>
      <c r="Q95" s="165">
        <v>7</v>
      </c>
      <c r="R95" s="165">
        <v>1</v>
      </c>
      <c r="S95" s="165">
        <v>2</v>
      </c>
    </row>
    <row r="96" spans="2:19">
      <c r="B96" s="388" t="s">
        <v>214</v>
      </c>
      <c r="C96" s="388"/>
      <c r="D96" s="164"/>
      <c r="E96" s="162"/>
      <c r="F96" s="163"/>
      <c r="G96" s="162"/>
      <c r="H96" s="162"/>
      <c r="I96" s="162"/>
      <c r="J96" s="162"/>
      <c r="K96" s="162"/>
      <c r="L96" s="162"/>
      <c r="M96" s="163"/>
      <c r="N96" s="162"/>
      <c r="O96" s="162"/>
      <c r="P96" s="162"/>
      <c r="Q96" s="162"/>
      <c r="R96" s="162"/>
      <c r="S96" s="162"/>
    </row>
    <row r="97" spans="2:19">
      <c r="B97" s="163" t="s">
        <v>213</v>
      </c>
      <c r="C97" s="163"/>
      <c r="D97" s="164"/>
      <c r="E97" s="162"/>
      <c r="F97" s="163"/>
      <c r="G97" s="162"/>
      <c r="H97" s="162"/>
      <c r="I97" s="162"/>
      <c r="J97" s="162"/>
      <c r="K97" s="162"/>
      <c r="L97" s="162"/>
      <c r="M97" s="163"/>
      <c r="N97" s="162"/>
      <c r="O97" s="162"/>
      <c r="P97" s="162"/>
      <c r="Q97" s="162"/>
      <c r="R97" s="162"/>
      <c r="S97" s="162"/>
    </row>
  </sheetData>
  <mergeCells count="109">
    <mergeCell ref="N75:S75"/>
    <mergeCell ref="I72:L72"/>
    <mergeCell ref="M72:M73"/>
    <mergeCell ref="C74:D74"/>
    <mergeCell ref="E72:E73"/>
    <mergeCell ref="F72:F73"/>
    <mergeCell ref="G72:G73"/>
    <mergeCell ref="H72:H73"/>
    <mergeCell ref="B77:C79"/>
    <mergeCell ref="D77:D79"/>
    <mergeCell ref="M77:M79"/>
    <mergeCell ref="E75:H75"/>
    <mergeCell ref="I75:L75"/>
    <mergeCell ref="B72:B73"/>
    <mergeCell ref="C72:D73"/>
    <mergeCell ref="M88:M95"/>
    <mergeCell ref="D88:D95"/>
    <mergeCell ref="B86:C87"/>
    <mergeCell ref="D86:D87"/>
    <mergeCell ref="E86:H86"/>
    <mergeCell ref="I86:L86"/>
    <mergeCell ref="M75:M76"/>
    <mergeCell ref="B88:C95"/>
    <mergeCell ref="G81:G82"/>
    <mergeCell ref="H81:H82"/>
    <mergeCell ref="I81:L81"/>
    <mergeCell ref="H83:H84"/>
    <mergeCell ref="G83:G84"/>
    <mergeCell ref="B83:B84"/>
    <mergeCell ref="C83:D84"/>
    <mergeCell ref="E83:E84"/>
    <mergeCell ref="F83:F84"/>
    <mergeCell ref="B81:B82"/>
    <mergeCell ref="C81:D82"/>
    <mergeCell ref="E81:E82"/>
    <mergeCell ref="F81:F82"/>
    <mergeCell ref="B62:B63"/>
    <mergeCell ref="C45:D45"/>
    <mergeCell ref="N45:S45"/>
    <mergeCell ref="B46:S46"/>
    <mergeCell ref="M47:M48"/>
    <mergeCell ref="N47:S47"/>
    <mergeCell ref="B96:C96"/>
    <mergeCell ref="M81:M82"/>
    <mergeCell ref="M84:M86"/>
    <mergeCell ref="C64:D64"/>
    <mergeCell ref="N64:S64"/>
    <mergeCell ref="B66:C67"/>
    <mergeCell ref="D66:D67"/>
    <mergeCell ref="E66:H66"/>
    <mergeCell ref="I66:L66"/>
    <mergeCell ref="M66:M67"/>
    <mergeCell ref="B75:C76"/>
    <mergeCell ref="D75:D76"/>
    <mergeCell ref="N66:S66"/>
    <mergeCell ref="B68:C69"/>
    <mergeCell ref="M68:M71"/>
    <mergeCell ref="B70:C71"/>
    <mergeCell ref="N72:S73"/>
    <mergeCell ref="D68:D71"/>
    <mergeCell ref="C13:D13"/>
    <mergeCell ref="N13:S13"/>
    <mergeCell ref="B15:C16"/>
    <mergeCell ref="D15:D16"/>
    <mergeCell ref="E15:H15"/>
    <mergeCell ref="I15:L15"/>
    <mergeCell ref="M15:M16"/>
    <mergeCell ref="C62:D63"/>
    <mergeCell ref="E62:E63"/>
    <mergeCell ref="F62:F63"/>
    <mergeCell ref="G62:G63"/>
    <mergeCell ref="H62:H63"/>
    <mergeCell ref="I62:L62"/>
    <mergeCell ref="B47:C48"/>
    <mergeCell ref="D47:D48"/>
    <mergeCell ref="E47:H47"/>
    <mergeCell ref="I47:L47"/>
    <mergeCell ref="M62:M63"/>
    <mergeCell ref="N62:S63"/>
    <mergeCell ref="B49:C60"/>
    <mergeCell ref="D49:D60"/>
    <mergeCell ref="M49:M60"/>
    <mergeCell ref="B61:S61"/>
    <mergeCell ref="H43:H44"/>
    <mergeCell ref="I43:L43"/>
    <mergeCell ref="M43:M44"/>
    <mergeCell ref="N43:S44"/>
    <mergeCell ref="N15:S15"/>
    <mergeCell ref="B42:S42"/>
    <mergeCell ref="B43:B44"/>
    <mergeCell ref="C43:D44"/>
    <mergeCell ref="E43:E44"/>
    <mergeCell ref="F43:F44"/>
    <mergeCell ref="G43:G44"/>
    <mergeCell ref="B17:C41"/>
    <mergeCell ref="D18:D41"/>
    <mergeCell ref="C5:E5"/>
    <mergeCell ref="C6:E6"/>
    <mergeCell ref="B7:E7"/>
    <mergeCell ref="B10:S10"/>
    <mergeCell ref="B11:B12"/>
    <mergeCell ref="C11:D12"/>
    <mergeCell ref="E11:E12"/>
    <mergeCell ref="F11:F12"/>
    <mergeCell ref="G11:G12"/>
    <mergeCell ref="H11:H12"/>
    <mergeCell ref="I11:L11"/>
    <mergeCell ref="M11:M12"/>
    <mergeCell ref="N11:S12"/>
  </mergeCells>
  <printOptions horizontalCentered="1"/>
  <pageMargins left="0.9055118110236221" right="0.51181102362204722" top="0.55118110236220474" bottom="0.55118110236220474" header="0.51181102362204722" footer="0.59055118110236227"/>
  <pageSetup paperSize="5" scale="31" fitToHeight="0" orientation="landscape" verticalDpi="300" r:id="rId1"/>
  <headerFooter>
    <oddFooter>&amp;C&amp;P&amp;R&amp;F</oddFooter>
  </headerFooter>
  <rowBreaks count="2" manualBreakCount="2">
    <brk id="41" max="20" man="1"/>
    <brk id="61" max="2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activeCell="C22" sqref="C22"/>
    </sheetView>
  </sheetViews>
  <sheetFormatPr baseColWidth="10" defaultRowHeight="15"/>
  <cols>
    <col min="1" max="1" width="43.5703125" style="73" customWidth="1"/>
    <col min="2" max="2" width="11.42578125" style="73"/>
    <col min="3" max="3" width="15.7109375" style="73" customWidth="1"/>
    <col min="4" max="16384" width="11.42578125" style="73"/>
  </cols>
  <sheetData>
    <row r="1" spans="1:6" ht="15.75">
      <c r="A1" s="3" t="s">
        <v>38</v>
      </c>
      <c r="B1" s="3" t="s">
        <v>19</v>
      </c>
      <c r="C1" s="3" t="s">
        <v>39</v>
      </c>
      <c r="D1" s="3" t="s">
        <v>40</v>
      </c>
      <c r="E1" s="3" t="s">
        <v>42</v>
      </c>
      <c r="F1" s="3" t="s">
        <v>41</v>
      </c>
    </row>
    <row r="2" spans="1:6">
      <c r="A2" s="457" t="s">
        <v>308</v>
      </c>
      <c r="B2" s="7">
        <v>2</v>
      </c>
      <c r="C2" s="6" t="s">
        <v>307</v>
      </c>
      <c r="D2" s="4"/>
      <c r="E2" s="4"/>
      <c r="F2" s="4"/>
    </row>
    <row r="3" spans="1:6">
      <c r="A3" s="457"/>
      <c r="B3" s="7">
        <v>1</v>
      </c>
      <c r="C3" s="6" t="s">
        <v>306</v>
      </c>
      <c r="D3" s="4"/>
      <c r="E3" s="4"/>
      <c r="F3" s="4"/>
    </row>
    <row r="4" spans="1:6">
      <c r="A4" s="457"/>
      <c r="B4" s="73">
        <v>1</v>
      </c>
      <c r="C4" s="6" t="s">
        <v>305</v>
      </c>
      <c r="D4" s="4"/>
      <c r="E4" s="4"/>
      <c r="F4" s="4"/>
    </row>
    <row r="5" spans="1:6">
      <c r="A5" s="457"/>
      <c r="B5" s="7">
        <v>1</v>
      </c>
      <c r="C5" s="6" t="s">
        <v>305</v>
      </c>
      <c r="D5" s="4"/>
      <c r="E5" s="4"/>
      <c r="F5" s="4"/>
    </row>
    <row r="6" spans="1:6">
      <c r="A6" s="457"/>
      <c r="B6" s="8"/>
      <c r="C6" s="6"/>
      <c r="D6" s="4"/>
      <c r="E6" s="4"/>
      <c r="F6" s="4"/>
    </row>
    <row r="7" spans="1:6">
      <c r="A7" s="457"/>
      <c r="B7" s="8"/>
      <c r="C7" s="6"/>
      <c r="D7" s="4"/>
      <c r="E7" s="4"/>
      <c r="F7" s="4"/>
    </row>
    <row r="8" spans="1:6">
      <c r="A8" s="1"/>
      <c r="B8" s="2"/>
      <c r="C8" s="1"/>
      <c r="D8" s="1"/>
      <c r="E8" s="5"/>
      <c r="F8" s="5"/>
    </row>
    <row r="9" spans="1:6">
      <c r="E9" s="23"/>
      <c r="F9" s="22"/>
    </row>
    <row r="11" spans="1:6">
      <c r="A11" s="458" t="s">
        <v>75</v>
      </c>
      <c r="B11" s="458"/>
      <c r="C11" s="458"/>
      <c r="D11" s="458"/>
      <c r="E11" s="458"/>
    </row>
  </sheetData>
  <mergeCells count="4">
    <mergeCell ref="A2:A3"/>
    <mergeCell ref="A4:A5"/>
    <mergeCell ref="A6:A7"/>
    <mergeCell ref="A11:E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1"/>
  <sheetViews>
    <sheetView view="pageBreakPreview" topLeftCell="A54" zoomScaleNormal="100" zoomScaleSheetLayoutView="100" zoomScalePageLayoutView="73" workbookViewId="0">
      <selection activeCell="A54" sqref="A54:A56"/>
    </sheetView>
  </sheetViews>
  <sheetFormatPr baseColWidth="10" defaultColWidth="11.42578125" defaultRowHeight="15"/>
  <cols>
    <col min="1" max="1" width="64" style="49" customWidth="1"/>
    <col min="2" max="2" width="29.5703125" style="79" customWidth="1"/>
    <col min="3" max="3" width="24.140625" style="72" bestFit="1" customWidth="1"/>
    <col min="4" max="4" width="26.7109375" style="83" customWidth="1"/>
    <col min="5" max="5" width="19" style="24" customWidth="1"/>
    <col min="6" max="6" width="25" style="24" customWidth="1"/>
    <col min="7" max="7" width="21.85546875" style="24" customWidth="1"/>
    <col min="8" max="8" width="19.28515625" style="24" customWidth="1"/>
    <col min="9" max="9" width="18.140625" style="24" customWidth="1"/>
    <col min="10" max="10" width="18.5703125" style="24" customWidth="1"/>
    <col min="11" max="11" width="20" style="24" customWidth="1"/>
    <col min="12" max="12" width="8.7109375" style="25" customWidth="1"/>
    <col min="13" max="15" width="5.7109375" style="24" customWidth="1"/>
    <col min="16" max="16" width="6.42578125" style="24" customWidth="1"/>
    <col min="17" max="17" width="5.7109375" style="24" customWidth="1"/>
    <col min="18" max="16384" width="11.42578125" style="24"/>
  </cols>
  <sheetData>
    <row r="1" spans="1:17">
      <c r="A1" s="26" t="s">
        <v>13</v>
      </c>
      <c r="B1" s="37" t="s">
        <v>31</v>
      </c>
      <c r="C1" s="37"/>
      <c r="D1" s="82"/>
    </row>
    <row r="2" spans="1:17">
      <c r="A2" s="26" t="s">
        <v>14</v>
      </c>
      <c r="B2" s="103" t="s">
        <v>120</v>
      </c>
      <c r="C2" s="37"/>
      <c r="D2" s="82"/>
    </row>
    <row r="3" spans="1:17">
      <c r="A3" s="26" t="s">
        <v>14</v>
      </c>
      <c r="B3" s="80" t="s">
        <v>209</v>
      </c>
      <c r="C3" s="71"/>
      <c r="D3" s="82"/>
    </row>
    <row r="4" spans="1:17">
      <c r="A4" s="26" t="s">
        <v>33</v>
      </c>
      <c r="B4" s="495" t="s">
        <v>108</v>
      </c>
      <c r="C4" s="496"/>
      <c r="D4" s="82"/>
    </row>
    <row r="5" spans="1:17">
      <c r="A5" s="26" t="s">
        <v>34</v>
      </c>
      <c r="B5" s="103" t="s">
        <v>109</v>
      </c>
      <c r="C5" s="37"/>
      <c r="D5" s="82"/>
    </row>
    <row r="6" spans="1:17">
      <c r="A6" s="26" t="s">
        <v>32</v>
      </c>
      <c r="B6" s="518" t="s">
        <v>110</v>
      </c>
      <c r="C6" s="519"/>
      <c r="D6" s="519"/>
    </row>
    <row r="7" spans="1:17">
      <c r="A7" s="26" t="s">
        <v>76</v>
      </c>
      <c r="B7" s="518" t="s">
        <v>111</v>
      </c>
      <c r="C7" s="519"/>
      <c r="D7" s="519"/>
    </row>
    <row r="8" spans="1:17" ht="23.25">
      <c r="A8" s="26"/>
      <c r="B8" s="78"/>
      <c r="C8" s="36"/>
      <c r="K8" s="100" t="s">
        <v>103</v>
      </c>
    </row>
    <row r="9" spans="1:17">
      <c r="A9" s="26"/>
      <c r="B9" s="78"/>
      <c r="C9" s="36"/>
    </row>
    <row r="10" spans="1:17" ht="16.5" thickBot="1">
      <c r="A10" s="520" t="s">
        <v>0</v>
      </c>
      <c r="B10" s="520"/>
      <c r="C10" s="520"/>
      <c r="D10" s="520"/>
      <c r="E10" s="520"/>
      <c r="F10" s="520"/>
      <c r="G10" s="520"/>
      <c r="H10" s="520"/>
      <c r="I10" s="520"/>
      <c r="J10" s="520"/>
      <c r="K10" s="520"/>
      <c r="L10" s="520"/>
    </row>
    <row r="11" spans="1:17" ht="16.5" thickBot="1">
      <c r="A11" s="501" t="s">
        <v>1</v>
      </c>
      <c r="B11" s="463" t="s">
        <v>29</v>
      </c>
      <c r="C11" s="463" t="s">
        <v>2</v>
      </c>
      <c r="D11" s="463" t="s">
        <v>3</v>
      </c>
      <c r="E11" s="463" t="s">
        <v>4</v>
      </c>
      <c r="F11" s="489" t="s">
        <v>5</v>
      </c>
      <c r="G11" s="515" t="s">
        <v>6</v>
      </c>
      <c r="H11" s="516"/>
      <c r="I11" s="516"/>
      <c r="J11" s="517"/>
      <c r="K11" s="521" t="s">
        <v>11</v>
      </c>
      <c r="L11" s="522"/>
      <c r="M11" s="509" t="s">
        <v>12</v>
      </c>
      <c r="N11" s="510"/>
      <c r="O11" s="510"/>
      <c r="P11" s="510"/>
      <c r="Q11" s="511"/>
    </row>
    <row r="12" spans="1:17">
      <c r="A12" s="474"/>
      <c r="B12" s="464"/>
      <c r="C12" s="464"/>
      <c r="D12" s="464"/>
      <c r="E12" s="464"/>
      <c r="F12" s="490"/>
      <c r="G12" s="258" t="s">
        <v>7</v>
      </c>
      <c r="H12" s="258" t="s">
        <v>8</v>
      </c>
      <c r="I12" s="258" t="s">
        <v>36</v>
      </c>
      <c r="J12" s="258" t="s">
        <v>10</v>
      </c>
      <c r="K12" s="523"/>
      <c r="L12" s="524"/>
      <c r="M12" s="512"/>
      <c r="N12" s="513"/>
      <c r="O12" s="513"/>
      <c r="P12" s="513"/>
      <c r="Q12" s="514"/>
    </row>
    <row r="13" spans="1:17" ht="178.5" customHeight="1">
      <c r="A13" s="247" t="s">
        <v>364</v>
      </c>
      <c r="B13" s="101" t="s">
        <v>210</v>
      </c>
      <c r="C13" s="101" t="s">
        <v>177</v>
      </c>
      <c r="D13" s="50" t="s">
        <v>124</v>
      </c>
      <c r="E13" s="27"/>
      <c r="F13" s="89"/>
      <c r="G13" s="28"/>
      <c r="H13" s="28"/>
      <c r="I13" s="28"/>
      <c r="J13" s="28"/>
      <c r="K13" s="491">
        <f>SUM(B17:B45)</f>
        <v>980780</v>
      </c>
      <c r="L13" s="492"/>
      <c r="M13" s="507"/>
      <c r="N13" s="508"/>
      <c r="O13" s="508"/>
      <c r="P13" s="508"/>
      <c r="Q13" s="508"/>
    </row>
    <row r="14" spans="1:17" ht="15.75">
      <c r="A14" s="499" t="s">
        <v>15</v>
      </c>
      <c r="B14" s="500"/>
      <c r="C14" s="500"/>
      <c r="D14" s="500"/>
      <c r="E14" s="500"/>
      <c r="F14" s="500"/>
      <c r="G14" s="500"/>
      <c r="H14" s="500"/>
      <c r="I14" s="500"/>
      <c r="J14" s="500"/>
      <c r="K14" s="500"/>
      <c r="L14" s="500"/>
      <c r="M14" s="86"/>
      <c r="N14" s="86"/>
      <c r="O14" s="86"/>
      <c r="P14" s="86"/>
      <c r="Q14" s="87"/>
    </row>
    <row r="15" spans="1:17">
      <c r="A15" s="502" t="s">
        <v>16</v>
      </c>
      <c r="B15" s="497" t="s">
        <v>17</v>
      </c>
      <c r="C15" s="493" t="s">
        <v>18</v>
      </c>
      <c r="D15" s="494"/>
      <c r="E15" s="494"/>
      <c r="F15" s="494"/>
      <c r="G15" s="493" t="s">
        <v>35</v>
      </c>
      <c r="H15" s="493"/>
      <c r="I15" s="493"/>
      <c r="J15" s="493"/>
      <c r="K15" s="506" t="s">
        <v>22</v>
      </c>
      <c r="L15" s="504" t="s">
        <v>30</v>
      </c>
      <c r="M15" s="504"/>
      <c r="N15" s="504"/>
      <c r="O15" s="504"/>
      <c r="P15" s="505"/>
      <c r="Q15" s="505"/>
    </row>
    <row r="16" spans="1:17" ht="41.25">
      <c r="A16" s="503"/>
      <c r="B16" s="498"/>
      <c r="C16" s="259" t="s">
        <v>37</v>
      </c>
      <c r="D16" s="260" t="s">
        <v>19</v>
      </c>
      <c r="E16" s="260" t="s">
        <v>20</v>
      </c>
      <c r="F16" s="260" t="s">
        <v>21</v>
      </c>
      <c r="G16" s="260" t="s">
        <v>7</v>
      </c>
      <c r="H16" s="260" t="s">
        <v>8</v>
      </c>
      <c r="I16" s="260" t="s">
        <v>9</v>
      </c>
      <c r="J16" s="260" t="s">
        <v>10</v>
      </c>
      <c r="K16" s="498"/>
      <c r="L16" s="261" t="s">
        <v>23</v>
      </c>
      <c r="M16" s="261" t="s">
        <v>24</v>
      </c>
      <c r="N16" s="261" t="s">
        <v>25</v>
      </c>
      <c r="O16" s="261" t="s">
        <v>26</v>
      </c>
      <c r="P16" s="261" t="s">
        <v>27</v>
      </c>
      <c r="Q16" s="261" t="s">
        <v>28</v>
      </c>
    </row>
    <row r="17" spans="1:17" ht="15" hidden="1" customHeight="1">
      <c r="A17" s="472" t="s">
        <v>121</v>
      </c>
      <c r="B17" s="468">
        <f>SUM(F20:F21)</f>
        <v>30250</v>
      </c>
      <c r="C17" s="68"/>
      <c r="D17" s="64"/>
      <c r="E17" s="65"/>
      <c r="F17" s="65"/>
      <c r="G17" s="65"/>
      <c r="H17" s="65"/>
      <c r="I17" s="65"/>
      <c r="J17" s="65"/>
      <c r="K17" s="30"/>
      <c r="L17" s="29">
        <v>1</v>
      </c>
      <c r="M17" s="30"/>
      <c r="N17" s="30"/>
      <c r="O17" s="30"/>
      <c r="P17" s="30"/>
      <c r="Q17" s="30"/>
    </row>
    <row r="18" spans="1:17">
      <c r="A18" s="472"/>
      <c r="B18" s="468"/>
      <c r="C18" s="70"/>
      <c r="D18" s="29"/>
      <c r="E18" s="102"/>
      <c r="F18" s="102"/>
      <c r="G18" s="102"/>
      <c r="H18" s="102"/>
      <c r="I18" s="102"/>
      <c r="J18" s="102"/>
      <c r="K18" s="30"/>
      <c r="L18" s="29"/>
      <c r="M18" s="30"/>
      <c r="N18" s="30"/>
      <c r="O18" s="30"/>
      <c r="P18" s="30"/>
      <c r="Q18" s="30"/>
    </row>
    <row r="19" spans="1:17">
      <c r="A19" s="472"/>
      <c r="B19" s="468"/>
      <c r="C19" s="70"/>
      <c r="D19" s="29"/>
      <c r="E19" s="98"/>
      <c r="F19" s="98"/>
      <c r="G19" s="98"/>
      <c r="H19" s="98"/>
      <c r="I19" s="98"/>
      <c r="J19" s="98"/>
      <c r="K19" s="30"/>
      <c r="L19" s="29"/>
      <c r="M19" s="30"/>
      <c r="N19" s="30"/>
      <c r="O19" s="30"/>
      <c r="P19" s="30"/>
      <c r="Q19" s="30"/>
    </row>
    <row r="20" spans="1:17">
      <c r="A20" s="472"/>
      <c r="B20" s="468"/>
      <c r="C20" s="70" t="s">
        <v>132</v>
      </c>
      <c r="D20" s="29">
        <v>96</v>
      </c>
      <c r="E20" s="98">
        <v>250</v>
      </c>
      <c r="F20" s="98">
        <f>+E20*D20</f>
        <v>24000</v>
      </c>
      <c r="G20" s="98">
        <v>4</v>
      </c>
      <c r="H20" s="98">
        <v>8</v>
      </c>
      <c r="I20" s="98">
        <v>8</v>
      </c>
      <c r="J20" s="98">
        <v>4</v>
      </c>
      <c r="K20" s="143" t="s">
        <v>222</v>
      </c>
      <c r="L20" s="29">
        <v>15</v>
      </c>
      <c r="M20" s="251">
        <v>1</v>
      </c>
      <c r="N20" s="30">
        <v>3</v>
      </c>
      <c r="O20" s="30">
        <v>7</v>
      </c>
      <c r="P20" s="30">
        <v>1</v>
      </c>
      <c r="Q20" s="30">
        <v>2</v>
      </c>
    </row>
    <row r="21" spans="1:17">
      <c r="A21" s="472"/>
      <c r="B21" s="468"/>
      <c r="C21" s="70" t="s">
        <v>187</v>
      </c>
      <c r="D21" s="29">
        <v>125</v>
      </c>
      <c r="E21" s="98">
        <v>50</v>
      </c>
      <c r="F21" s="98">
        <f>+E21*D21</f>
        <v>6250</v>
      </c>
      <c r="G21" s="98"/>
      <c r="H21" s="98"/>
      <c r="I21" s="98"/>
      <c r="J21" s="98"/>
      <c r="K21" s="29" t="s">
        <v>222</v>
      </c>
      <c r="L21" s="29">
        <v>15</v>
      </c>
      <c r="M21" s="30">
        <v>1</v>
      </c>
      <c r="N21" s="30">
        <v>2</v>
      </c>
      <c r="O21" s="30">
        <v>2</v>
      </c>
      <c r="P21" s="30">
        <v>2</v>
      </c>
      <c r="Q21" s="30">
        <v>2</v>
      </c>
    </row>
    <row r="22" spans="1:17">
      <c r="A22" s="472"/>
      <c r="B22" s="468"/>
      <c r="C22" s="70" t="s">
        <v>373</v>
      </c>
      <c r="D22" s="29">
        <v>125</v>
      </c>
      <c r="E22" s="98">
        <v>300</v>
      </c>
      <c r="F22" s="102">
        <f>+E22*D22</f>
        <v>37500</v>
      </c>
      <c r="G22" s="98"/>
      <c r="H22" s="98"/>
      <c r="I22" s="98"/>
      <c r="J22" s="98"/>
      <c r="K22" s="29" t="s">
        <v>222</v>
      </c>
      <c r="L22" s="29">
        <v>15</v>
      </c>
      <c r="M22" s="30">
        <v>1</v>
      </c>
      <c r="N22" s="30">
        <v>2</v>
      </c>
      <c r="O22" s="30">
        <v>2</v>
      </c>
      <c r="P22" s="30">
        <v>2</v>
      </c>
      <c r="Q22" s="30">
        <v>1</v>
      </c>
    </row>
    <row r="23" spans="1:17">
      <c r="A23" s="472"/>
      <c r="B23" s="468"/>
      <c r="C23" s="70"/>
      <c r="D23" s="29"/>
      <c r="E23" s="98"/>
      <c r="F23" s="98"/>
      <c r="G23" s="98"/>
      <c r="H23" s="98"/>
      <c r="I23" s="98"/>
      <c r="J23" s="98"/>
      <c r="K23" s="29" t="s">
        <v>222</v>
      </c>
      <c r="L23" s="29">
        <v>15</v>
      </c>
      <c r="M23" s="30">
        <v>1</v>
      </c>
      <c r="N23" s="30"/>
      <c r="O23" s="30"/>
      <c r="P23" s="30"/>
      <c r="Q23" s="30"/>
    </row>
    <row r="24" spans="1:17">
      <c r="A24" s="472"/>
      <c r="B24" s="468"/>
      <c r="C24" s="70"/>
      <c r="D24" s="29"/>
      <c r="E24" s="98"/>
      <c r="F24" s="98"/>
      <c r="G24" s="99"/>
      <c r="H24" s="99"/>
      <c r="I24" s="99"/>
      <c r="J24" s="99"/>
      <c r="K24" s="29" t="s">
        <v>222</v>
      </c>
      <c r="L24" s="29">
        <v>15</v>
      </c>
      <c r="M24" s="30">
        <v>1</v>
      </c>
      <c r="N24" s="30"/>
      <c r="O24" s="30"/>
      <c r="P24" s="30"/>
      <c r="Q24" s="30"/>
    </row>
    <row r="25" spans="1:17" hidden="1">
      <c r="A25" s="84"/>
      <c r="B25" s="85"/>
      <c r="C25" s="69"/>
      <c r="D25" s="62"/>
      <c r="E25" s="63"/>
      <c r="F25" s="63"/>
      <c r="G25" s="66"/>
      <c r="H25" s="66"/>
      <c r="I25" s="66"/>
      <c r="J25" s="66"/>
      <c r="K25" s="29" t="s">
        <v>222</v>
      </c>
      <c r="L25" s="29">
        <v>15</v>
      </c>
      <c r="M25" s="30">
        <v>1</v>
      </c>
      <c r="N25" s="30"/>
      <c r="O25" s="30"/>
      <c r="P25" s="30"/>
      <c r="Q25" s="30"/>
    </row>
    <row r="26" spans="1:17" ht="30">
      <c r="A26" s="481" t="s">
        <v>387</v>
      </c>
      <c r="B26" s="479">
        <f>SUM(F26:F31)</f>
        <v>590000</v>
      </c>
      <c r="C26" s="70" t="s">
        <v>374</v>
      </c>
      <c r="D26" s="29">
        <v>3500</v>
      </c>
      <c r="E26" s="102">
        <v>32</v>
      </c>
      <c r="F26" s="102">
        <f>+E26*D26</f>
        <v>112000</v>
      </c>
      <c r="G26" s="99"/>
      <c r="H26" s="99"/>
      <c r="I26" s="99"/>
      <c r="J26" s="99"/>
      <c r="K26" s="29" t="s">
        <v>222</v>
      </c>
      <c r="L26" s="29">
        <v>15</v>
      </c>
      <c r="M26" s="30">
        <v>1</v>
      </c>
      <c r="N26" s="30">
        <v>2</v>
      </c>
      <c r="O26" s="30">
        <v>2</v>
      </c>
      <c r="P26" s="30">
        <v>2</v>
      </c>
      <c r="Q26" s="30">
        <v>1</v>
      </c>
    </row>
    <row r="27" spans="1:17" ht="30">
      <c r="A27" s="482"/>
      <c r="B27" s="480"/>
      <c r="C27" s="70" t="s">
        <v>375</v>
      </c>
      <c r="D27" s="29">
        <v>3500</v>
      </c>
      <c r="E27" s="102">
        <v>32</v>
      </c>
      <c r="F27" s="102">
        <f t="shared" ref="F27:F31" si="0">+E27*D27</f>
        <v>112000</v>
      </c>
      <c r="G27" s="99"/>
      <c r="H27" s="99"/>
      <c r="I27" s="99"/>
      <c r="J27" s="99"/>
      <c r="K27" s="29" t="s">
        <v>222</v>
      </c>
      <c r="L27" s="29">
        <v>15</v>
      </c>
      <c r="M27" s="30">
        <v>1</v>
      </c>
      <c r="N27" s="30">
        <v>2</v>
      </c>
      <c r="O27" s="30">
        <v>2</v>
      </c>
      <c r="P27" s="30">
        <v>2</v>
      </c>
      <c r="Q27" s="30">
        <v>1</v>
      </c>
    </row>
    <row r="28" spans="1:17" ht="45">
      <c r="A28" s="482"/>
      <c r="B28" s="480"/>
      <c r="C28" s="70" t="s">
        <v>376</v>
      </c>
      <c r="D28" s="29">
        <v>3500</v>
      </c>
      <c r="E28" s="102">
        <v>32</v>
      </c>
      <c r="F28" s="102">
        <f t="shared" si="0"/>
        <v>112000</v>
      </c>
      <c r="G28" s="99"/>
      <c r="H28" s="99"/>
      <c r="I28" s="99"/>
      <c r="J28" s="99"/>
      <c r="K28" s="29" t="s">
        <v>222</v>
      </c>
      <c r="L28" s="29">
        <v>15</v>
      </c>
      <c r="M28" s="30">
        <v>1</v>
      </c>
      <c r="N28" s="30">
        <v>2</v>
      </c>
      <c r="O28" s="30">
        <v>2</v>
      </c>
      <c r="P28" s="30">
        <v>2</v>
      </c>
      <c r="Q28" s="30">
        <v>1</v>
      </c>
    </row>
    <row r="29" spans="1:17" ht="60">
      <c r="A29" s="482"/>
      <c r="B29" s="480"/>
      <c r="C29" s="70" t="s">
        <v>377</v>
      </c>
      <c r="D29" s="29">
        <v>3500</v>
      </c>
      <c r="E29" s="102">
        <v>32</v>
      </c>
      <c r="F29" s="102">
        <f t="shared" si="0"/>
        <v>112000</v>
      </c>
      <c r="G29" s="99"/>
      <c r="H29" s="99"/>
      <c r="I29" s="99"/>
      <c r="J29" s="99"/>
      <c r="K29" s="29" t="s">
        <v>222</v>
      </c>
      <c r="L29" s="29">
        <v>15</v>
      </c>
      <c r="M29" s="30">
        <v>1</v>
      </c>
      <c r="N29" s="30">
        <v>2</v>
      </c>
      <c r="O29" s="30">
        <v>2</v>
      </c>
      <c r="P29" s="30">
        <v>2</v>
      </c>
      <c r="Q29" s="30">
        <v>1</v>
      </c>
    </row>
    <row r="30" spans="1:17" ht="45">
      <c r="A30" s="482"/>
      <c r="B30" s="480"/>
      <c r="C30" s="70" t="s">
        <v>378</v>
      </c>
      <c r="D30" s="29">
        <v>3500</v>
      </c>
      <c r="E30" s="102">
        <v>32</v>
      </c>
      <c r="F30" s="102">
        <f t="shared" si="0"/>
        <v>112000</v>
      </c>
      <c r="G30" s="99"/>
      <c r="H30" s="99"/>
      <c r="I30" s="99"/>
      <c r="J30" s="99"/>
      <c r="K30" s="29" t="s">
        <v>222</v>
      </c>
      <c r="L30" s="29">
        <v>15</v>
      </c>
      <c r="M30" s="30">
        <v>1</v>
      </c>
      <c r="N30" s="30">
        <v>2</v>
      </c>
      <c r="O30" s="30">
        <v>2</v>
      </c>
      <c r="P30" s="30">
        <v>2</v>
      </c>
      <c r="Q30" s="30">
        <v>1</v>
      </c>
    </row>
    <row r="31" spans="1:17" ht="30">
      <c r="A31" s="482"/>
      <c r="B31" s="480"/>
      <c r="C31" s="70" t="s">
        <v>379</v>
      </c>
      <c r="D31" s="29">
        <v>1500</v>
      </c>
      <c r="E31" s="102">
        <v>20</v>
      </c>
      <c r="F31" s="102">
        <f t="shared" si="0"/>
        <v>30000</v>
      </c>
      <c r="G31" s="99"/>
      <c r="H31" s="99"/>
      <c r="I31" s="99"/>
      <c r="J31" s="99"/>
      <c r="K31" s="29" t="s">
        <v>222</v>
      </c>
      <c r="L31" s="29">
        <v>15</v>
      </c>
      <c r="M31" s="30">
        <v>1</v>
      </c>
      <c r="N31" s="30">
        <v>2</v>
      </c>
      <c r="O31" s="30">
        <v>2</v>
      </c>
      <c r="P31" s="30">
        <v>2</v>
      </c>
      <c r="Q31" s="30">
        <v>1</v>
      </c>
    </row>
    <row r="32" spans="1:17">
      <c r="A32" s="483" t="s">
        <v>380</v>
      </c>
      <c r="B32" s="486">
        <f>SUM(F32:F35)</f>
        <v>184250</v>
      </c>
      <c r="C32" s="248" t="s">
        <v>381</v>
      </c>
      <c r="D32" s="249">
        <v>2</v>
      </c>
      <c r="E32" s="250">
        <f>16*1500</f>
        <v>24000</v>
      </c>
      <c r="F32" s="102">
        <f>+E32*D32</f>
        <v>48000</v>
      </c>
      <c r="G32" s="102"/>
      <c r="H32" s="102"/>
      <c r="I32" s="102"/>
      <c r="J32" s="102"/>
      <c r="K32" s="29" t="s">
        <v>222</v>
      </c>
      <c r="L32" s="29">
        <v>15</v>
      </c>
      <c r="M32" s="30">
        <v>1</v>
      </c>
      <c r="N32" s="30">
        <v>2</v>
      </c>
      <c r="O32" s="30">
        <v>8</v>
      </c>
      <c r="P32" s="30">
        <v>7</v>
      </c>
      <c r="Q32" s="30">
        <v>4</v>
      </c>
    </row>
    <row r="33" spans="1:19">
      <c r="A33" s="484"/>
      <c r="B33" s="487"/>
      <c r="C33" s="248" t="s">
        <v>382</v>
      </c>
      <c r="D33" s="249">
        <v>50</v>
      </c>
      <c r="E33" s="250">
        <v>200</v>
      </c>
      <c r="F33" s="102">
        <f t="shared" ref="F33:F37" si="1">+E33*D33</f>
        <v>10000</v>
      </c>
      <c r="G33" s="102"/>
      <c r="H33" s="111">
        <v>3</v>
      </c>
      <c r="I33" s="111">
        <v>3</v>
      </c>
      <c r="J33" s="111">
        <v>2</v>
      </c>
      <c r="K33" s="29" t="s">
        <v>222</v>
      </c>
      <c r="L33" s="29">
        <v>15</v>
      </c>
      <c r="M33" s="30">
        <v>1</v>
      </c>
      <c r="N33" s="30">
        <v>3</v>
      </c>
      <c r="O33" s="30">
        <v>9</v>
      </c>
      <c r="P33" s="30">
        <v>2</v>
      </c>
      <c r="Q33" s="30">
        <v>1</v>
      </c>
    </row>
    <row r="34" spans="1:19">
      <c r="A34" s="484"/>
      <c r="B34" s="487"/>
      <c r="C34" s="248" t="s">
        <v>383</v>
      </c>
      <c r="D34" s="249">
        <v>50</v>
      </c>
      <c r="E34" s="250">
        <f>450+1075</f>
        <v>1525</v>
      </c>
      <c r="F34" s="102">
        <f t="shared" si="1"/>
        <v>76250</v>
      </c>
      <c r="G34" s="102"/>
      <c r="H34" s="111"/>
      <c r="I34" s="111"/>
      <c r="J34" s="111"/>
      <c r="K34" s="29" t="s">
        <v>222</v>
      </c>
      <c r="L34" s="29">
        <v>15</v>
      </c>
      <c r="M34" s="30">
        <v>1</v>
      </c>
      <c r="N34" s="30">
        <v>3</v>
      </c>
      <c r="O34" s="30">
        <v>1</v>
      </c>
      <c r="P34" s="30">
        <v>1</v>
      </c>
      <c r="Q34" s="30">
        <v>1</v>
      </c>
    </row>
    <row r="35" spans="1:19">
      <c r="A35" s="484"/>
      <c r="B35" s="487"/>
      <c r="C35" s="248" t="s">
        <v>384</v>
      </c>
      <c r="D35" s="249">
        <v>1</v>
      </c>
      <c r="E35" s="250">
        <v>50000</v>
      </c>
      <c r="F35" s="102">
        <f t="shared" si="1"/>
        <v>50000</v>
      </c>
      <c r="G35" s="102"/>
      <c r="H35" s="102"/>
      <c r="I35" s="102"/>
      <c r="J35" s="102"/>
      <c r="K35" s="29" t="s">
        <v>222</v>
      </c>
      <c r="L35" s="29">
        <v>15</v>
      </c>
      <c r="M35" s="30">
        <v>1</v>
      </c>
      <c r="N35" s="30">
        <v>2</v>
      </c>
      <c r="O35" s="30">
        <v>5</v>
      </c>
      <c r="P35" s="30">
        <v>3</v>
      </c>
      <c r="Q35" s="30">
        <v>3</v>
      </c>
    </row>
    <row r="36" spans="1:19">
      <c r="A36" s="485"/>
      <c r="B36" s="488"/>
      <c r="C36" s="248" t="s">
        <v>385</v>
      </c>
      <c r="D36" s="459" t="s">
        <v>386</v>
      </c>
      <c r="E36" s="460"/>
      <c r="F36" s="102"/>
      <c r="G36" s="102"/>
      <c r="H36" s="102"/>
      <c r="I36" s="102"/>
      <c r="J36" s="102"/>
      <c r="K36" s="29" t="s">
        <v>222</v>
      </c>
      <c r="L36" s="29">
        <v>15</v>
      </c>
      <c r="M36" s="30">
        <v>1</v>
      </c>
      <c r="N36" s="30">
        <v>2</v>
      </c>
      <c r="O36" s="30">
        <v>5</v>
      </c>
      <c r="P36" s="30">
        <v>1</v>
      </c>
      <c r="Q36" s="30">
        <v>2</v>
      </c>
    </row>
    <row r="37" spans="1:19">
      <c r="A37" s="477" t="s">
        <v>122</v>
      </c>
      <c r="B37" s="479">
        <f>SUM(F38:F45)</f>
        <v>176280</v>
      </c>
      <c r="C37" s="70"/>
      <c r="D37" s="29"/>
      <c r="E37" s="102"/>
      <c r="F37" s="102">
        <f t="shared" si="1"/>
        <v>0</v>
      </c>
      <c r="G37" s="102"/>
      <c r="H37" s="102"/>
      <c r="I37" s="102"/>
      <c r="J37" s="102"/>
      <c r="K37" s="29" t="s">
        <v>222</v>
      </c>
      <c r="L37" s="29">
        <v>15</v>
      </c>
      <c r="M37" s="30">
        <v>1</v>
      </c>
      <c r="N37" s="30">
        <v>2</v>
      </c>
      <c r="O37" s="30">
        <v>3</v>
      </c>
      <c r="P37" s="30">
        <v>1</v>
      </c>
      <c r="Q37" s="30">
        <v>1</v>
      </c>
    </row>
    <row r="38" spans="1:19">
      <c r="A38" s="478"/>
      <c r="B38" s="480"/>
      <c r="C38" s="70" t="s">
        <v>365</v>
      </c>
      <c r="D38" s="29">
        <v>8</v>
      </c>
      <c r="E38" s="102">
        <v>1500</v>
      </c>
      <c r="F38" s="102">
        <f>+E38*D38</f>
        <v>12000</v>
      </c>
      <c r="G38" s="102"/>
      <c r="H38" s="102"/>
      <c r="I38" s="102"/>
      <c r="J38" s="102"/>
      <c r="K38" s="29" t="s">
        <v>222</v>
      </c>
      <c r="L38" s="29">
        <v>15</v>
      </c>
      <c r="M38" s="30">
        <v>1</v>
      </c>
      <c r="N38" s="30">
        <v>2</v>
      </c>
      <c r="O38" s="30">
        <v>3</v>
      </c>
      <c r="P38" s="30">
        <v>1</v>
      </c>
      <c r="Q38" s="30">
        <v>1</v>
      </c>
      <c r="S38" s="24" t="s">
        <v>365</v>
      </c>
    </row>
    <row r="39" spans="1:19">
      <c r="A39" s="478"/>
      <c r="B39" s="480"/>
      <c r="C39" s="70" t="s">
        <v>367</v>
      </c>
      <c r="D39" s="29">
        <v>8</v>
      </c>
      <c r="E39" s="102">
        <v>2400</v>
      </c>
      <c r="F39" s="102">
        <f>+E44*D44</f>
        <v>25200</v>
      </c>
      <c r="G39" s="102"/>
      <c r="H39" s="102"/>
      <c r="I39" s="102"/>
      <c r="J39" s="102"/>
      <c r="K39" s="29" t="s">
        <v>222</v>
      </c>
      <c r="L39" s="29">
        <v>15</v>
      </c>
      <c r="M39" s="30">
        <v>1</v>
      </c>
      <c r="N39" s="30">
        <v>2</v>
      </c>
      <c r="O39" s="30">
        <v>3</v>
      </c>
      <c r="P39" s="30">
        <v>1</v>
      </c>
      <c r="Q39" s="30">
        <v>1</v>
      </c>
      <c r="S39" s="24" t="s">
        <v>367</v>
      </c>
    </row>
    <row r="40" spans="1:19">
      <c r="A40" s="478"/>
      <c r="B40" s="480"/>
      <c r="C40" s="245" t="s">
        <v>368</v>
      </c>
      <c r="D40" s="246">
        <v>8</v>
      </c>
      <c r="E40" s="102">
        <v>1800</v>
      </c>
      <c r="F40" s="102">
        <f t="shared" ref="F40:F45" si="2">+E40*D40</f>
        <v>14400</v>
      </c>
      <c r="G40" s="102"/>
      <c r="H40" s="102"/>
      <c r="I40" s="102"/>
      <c r="J40" s="102"/>
      <c r="K40" s="29" t="s">
        <v>222</v>
      </c>
      <c r="L40" s="29">
        <v>15</v>
      </c>
      <c r="M40" s="30">
        <v>1</v>
      </c>
      <c r="N40" s="30">
        <v>3</v>
      </c>
      <c r="O40" s="30">
        <v>7</v>
      </c>
      <c r="P40" s="30">
        <v>1</v>
      </c>
      <c r="Q40" s="30">
        <v>2</v>
      </c>
      <c r="S40" s="24" t="s">
        <v>368</v>
      </c>
    </row>
    <row r="41" spans="1:19">
      <c r="A41" s="478"/>
      <c r="B41" s="480"/>
      <c r="C41" s="70" t="s">
        <v>132</v>
      </c>
      <c r="D41" s="29">
        <f>15*8</f>
        <v>120</v>
      </c>
      <c r="E41" s="102">
        <v>250</v>
      </c>
      <c r="F41" s="102">
        <f t="shared" si="2"/>
        <v>30000</v>
      </c>
      <c r="G41" s="102"/>
      <c r="H41" s="102"/>
      <c r="I41" s="102"/>
      <c r="J41" s="102"/>
      <c r="K41" s="29" t="s">
        <v>222</v>
      </c>
      <c r="L41" s="29">
        <v>15</v>
      </c>
      <c r="M41" s="30">
        <v>1</v>
      </c>
      <c r="N41" s="30">
        <v>2</v>
      </c>
      <c r="O41" s="30">
        <v>3</v>
      </c>
      <c r="P41" s="30">
        <v>1</v>
      </c>
      <c r="Q41" s="30">
        <v>1</v>
      </c>
      <c r="S41" s="24" t="s">
        <v>132</v>
      </c>
    </row>
    <row r="42" spans="1:19">
      <c r="A42" s="478"/>
      <c r="B42" s="480"/>
      <c r="C42" s="70" t="s">
        <v>369</v>
      </c>
      <c r="D42" s="29">
        <v>8</v>
      </c>
      <c r="E42" s="102">
        <v>1800</v>
      </c>
      <c r="F42" s="102">
        <f t="shared" si="2"/>
        <v>14400</v>
      </c>
      <c r="G42" s="102"/>
      <c r="H42" s="102"/>
      <c r="I42" s="102"/>
      <c r="J42" s="102"/>
      <c r="K42" s="29" t="s">
        <v>222</v>
      </c>
      <c r="L42" s="29">
        <v>15</v>
      </c>
      <c r="M42" s="30">
        <v>1</v>
      </c>
      <c r="N42" s="30">
        <v>2</v>
      </c>
      <c r="O42" s="30">
        <v>4</v>
      </c>
      <c r="P42" s="30">
        <v>4</v>
      </c>
      <c r="Q42" s="30">
        <v>1</v>
      </c>
      <c r="S42" s="24" t="s">
        <v>369</v>
      </c>
    </row>
    <row r="43" spans="1:19" s="31" customFormat="1" ht="28.9" customHeight="1">
      <c r="A43" s="478"/>
      <c r="B43" s="480"/>
      <c r="C43" s="70" t="s">
        <v>202</v>
      </c>
      <c r="D43" s="29">
        <v>8</v>
      </c>
      <c r="E43" s="102">
        <v>60</v>
      </c>
      <c r="F43" s="102">
        <f t="shared" si="2"/>
        <v>480</v>
      </c>
      <c r="G43" s="252"/>
      <c r="H43" s="252"/>
      <c r="I43" s="252"/>
      <c r="J43" s="239"/>
      <c r="K43" s="252"/>
      <c r="L43" s="29">
        <v>15</v>
      </c>
      <c r="M43" s="257">
        <v>1</v>
      </c>
      <c r="N43" s="257">
        <v>3</v>
      </c>
      <c r="O43" s="257">
        <v>9</v>
      </c>
      <c r="P43" s="257">
        <v>2</v>
      </c>
      <c r="Q43" s="253">
        <v>1</v>
      </c>
      <c r="S43" s="31" t="s">
        <v>202</v>
      </c>
    </row>
    <row r="44" spans="1:19" s="81" customFormat="1" ht="33" customHeight="1">
      <c r="A44" s="478"/>
      <c r="B44" s="480"/>
      <c r="C44" s="70" t="s">
        <v>160</v>
      </c>
      <c r="D44" s="29">
        <v>280</v>
      </c>
      <c r="E44" s="102">
        <v>90</v>
      </c>
      <c r="F44" s="102">
        <f t="shared" si="2"/>
        <v>25200</v>
      </c>
      <c r="G44" s="28"/>
      <c r="H44" s="28"/>
      <c r="I44" s="28"/>
      <c r="J44" s="28"/>
      <c r="K44" s="254"/>
      <c r="L44" s="29">
        <v>15</v>
      </c>
      <c r="M44" s="255">
        <v>1</v>
      </c>
      <c r="N44" s="256">
        <v>3</v>
      </c>
      <c r="O44" s="256">
        <v>3</v>
      </c>
      <c r="P44" s="256">
        <v>1</v>
      </c>
      <c r="Q44" s="256">
        <v>3</v>
      </c>
      <c r="S44" s="81" t="s">
        <v>160</v>
      </c>
    </row>
    <row r="45" spans="1:19" s="81" customFormat="1" ht="25.5" customHeight="1" thickBot="1">
      <c r="A45" s="478"/>
      <c r="B45" s="480"/>
      <c r="C45" s="70" t="s">
        <v>137</v>
      </c>
      <c r="D45" s="29">
        <v>280</v>
      </c>
      <c r="E45" s="102">
        <v>195</v>
      </c>
      <c r="F45" s="102">
        <f t="shared" si="2"/>
        <v>54600</v>
      </c>
      <c r="G45" s="240"/>
      <c r="H45" s="240"/>
      <c r="I45" s="240"/>
      <c r="J45" s="240"/>
      <c r="K45" s="240"/>
      <c r="L45" s="240"/>
      <c r="M45" s="86"/>
      <c r="N45" s="86"/>
      <c r="O45" s="86"/>
      <c r="P45" s="86"/>
      <c r="Q45" s="87"/>
      <c r="S45" s="81" t="s">
        <v>137</v>
      </c>
    </row>
    <row r="46" spans="1:19" s="81" customFormat="1" ht="15" customHeight="1" thickBot="1">
      <c r="A46" s="264" t="s">
        <v>16</v>
      </c>
      <c r="B46" s="262"/>
      <c r="C46" s="262"/>
      <c r="D46" s="262"/>
      <c r="E46" s="262"/>
      <c r="F46" s="263"/>
      <c r="G46" s="493" t="s">
        <v>35</v>
      </c>
      <c r="H46" s="493"/>
      <c r="I46" s="493"/>
      <c r="J46" s="493"/>
      <c r="K46" s="506" t="s">
        <v>22</v>
      </c>
      <c r="L46" s="504" t="s">
        <v>30</v>
      </c>
      <c r="M46" s="504"/>
      <c r="N46" s="504"/>
      <c r="O46" s="504"/>
      <c r="P46" s="505"/>
      <c r="Q46" s="505"/>
    </row>
    <row r="47" spans="1:19" s="81" customFormat="1" ht="90" customHeight="1">
      <c r="A47" s="473" t="s">
        <v>366</v>
      </c>
      <c r="B47" s="475" t="s">
        <v>29</v>
      </c>
      <c r="C47" s="461" t="s">
        <v>2</v>
      </c>
      <c r="D47" s="463" t="s">
        <v>3</v>
      </c>
      <c r="E47" s="465" t="s">
        <v>4</v>
      </c>
      <c r="F47" s="260" t="s">
        <v>21</v>
      </c>
      <c r="G47" s="260" t="s">
        <v>7</v>
      </c>
      <c r="H47" s="260" t="s">
        <v>8</v>
      </c>
      <c r="I47" s="260" t="s">
        <v>9</v>
      </c>
      <c r="J47" s="260" t="s">
        <v>10</v>
      </c>
      <c r="K47" s="498"/>
      <c r="L47" s="261" t="s">
        <v>23</v>
      </c>
      <c r="M47" s="261" t="s">
        <v>24</v>
      </c>
      <c r="N47" s="261" t="s">
        <v>25</v>
      </c>
      <c r="O47" s="261" t="s">
        <v>26</v>
      </c>
      <c r="P47" s="261" t="s">
        <v>27</v>
      </c>
      <c r="Q47" s="261" t="s">
        <v>28</v>
      </c>
    </row>
    <row r="48" spans="1:19" s="81" customFormat="1" ht="17.25" customHeight="1">
      <c r="A48" s="474"/>
      <c r="B48" s="476"/>
      <c r="C48" s="462"/>
      <c r="D48" s="464"/>
      <c r="E48" s="466"/>
      <c r="F48" s="265"/>
      <c r="G48" s="265"/>
      <c r="H48" s="265"/>
      <c r="I48" s="265"/>
      <c r="J48" s="265"/>
      <c r="K48" s="266"/>
      <c r="L48" s="267"/>
      <c r="M48" s="266"/>
      <c r="N48" s="266"/>
      <c r="O48" s="266"/>
      <c r="P48" s="266"/>
      <c r="Q48" s="266"/>
      <c r="R48" s="81" t="s">
        <v>104</v>
      </c>
    </row>
    <row r="49" spans="1:18" s="81" customFormat="1" ht="17.25" customHeight="1">
      <c r="A49" s="1"/>
      <c r="B49" s="1"/>
      <c r="C49" s="1"/>
      <c r="D49" s="1"/>
      <c r="E49" s="1"/>
      <c r="F49" s="1"/>
      <c r="G49" s="1"/>
      <c r="H49" s="1"/>
      <c r="I49" s="1"/>
      <c r="J49" s="1"/>
      <c r="K49" s="1"/>
      <c r="L49" s="1"/>
      <c r="M49" s="1"/>
      <c r="N49" s="1"/>
      <c r="O49" s="1"/>
      <c r="P49" s="1"/>
      <c r="Q49" s="1"/>
    </row>
    <row r="50" spans="1:18" s="33" customFormat="1" ht="75">
      <c r="A50" s="247" t="s">
        <v>402</v>
      </c>
      <c r="B50" s="101" t="s">
        <v>123</v>
      </c>
      <c r="C50" s="101" t="s">
        <v>112</v>
      </c>
      <c r="D50" s="101" t="s">
        <v>113</v>
      </c>
      <c r="E50" s="27"/>
      <c r="F50" s="102"/>
      <c r="G50" s="102"/>
      <c r="H50" s="102"/>
      <c r="I50" s="102"/>
      <c r="J50" s="102"/>
      <c r="K50" s="30"/>
      <c r="L50" s="29"/>
      <c r="M50" s="30"/>
      <c r="N50" s="30"/>
      <c r="O50" s="30"/>
      <c r="P50" s="30"/>
      <c r="Q50" s="30"/>
      <c r="R50" s="32"/>
    </row>
    <row r="51" spans="1:18">
      <c r="A51" s="525" t="s">
        <v>16</v>
      </c>
      <c r="B51" s="497" t="s">
        <v>17</v>
      </c>
      <c r="C51" s="526" t="s">
        <v>18</v>
      </c>
      <c r="D51" s="527"/>
      <c r="E51" s="528"/>
      <c r="F51" s="102"/>
      <c r="G51" s="102"/>
      <c r="H51" s="102"/>
      <c r="I51" s="102"/>
      <c r="J51" s="102"/>
      <c r="K51" s="30"/>
      <c r="L51" s="29">
        <v>15</v>
      </c>
      <c r="M51" s="30">
        <v>1</v>
      </c>
      <c r="N51" s="30"/>
      <c r="O51" s="30"/>
      <c r="P51" s="30"/>
      <c r="Q51" s="30"/>
    </row>
    <row r="52" spans="1:18" ht="30">
      <c r="A52" s="503"/>
      <c r="B52" s="498"/>
      <c r="C52" s="314" t="s">
        <v>37</v>
      </c>
      <c r="D52" s="315" t="s">
        <v>19</v>
      </c>
      <c r="E52" s="315" t="s">
        <v>20</v>
      </c>
      <c r="F52" s="316"/>
      <c r="G52" s="316"/>
      <c r="H52" s="316"/>
      <c r="I52" s="316"/>
      <c r="J52" s="316"/>
      <c r="K52" s="317"/>
      <c r="L52" s="318">
        <v>15</v>
      </c>
      <c r="M52" s="317">
        <v>1</v>
      </c>
      <c r="N52" s="317"/>
      <c r="O52" s="317"/>
      <c r="P52" s="317"/>
      <c r="Q52" s="317"/>
    </row>
    <row r="53" spans="1:18" s="1" customFormat="1" ht="78" customHeight="1">
      <c r="A53" s="323" t="s">
        <v>401</v>
      </c>
      <c r="B53" s="6"/>
      <c r="C53" s="6"/>
      <c r="D53" s="6"/>
      <c r="E53" s="6"/>
      <c r="F53" s="6"/>
      <c r="G53" s="6"/>
      <c r="H53" s="6"/>
      <c r="I53" s="6"/>
    </row>
    <row r="54" spans="1:18" ht="66.75" customHeight="1">
      <c r="A54" s="467" t="s">
        <v>370</v>
      </c>
      <c r="B54" s="313"/>
      <c r="C54" s="319"/>
      <c r="D54" s="320"/>
      <c r="E54" s="321"/>
      <c r="F54" s="321"/>
      <c r="G54" s="321"/>
      <c r="H54" s="321"/>
      <c r="I54" s="321"/>
      <c r="J54" s="321"/>
      <c r="K54" s="322" t="s">
        <v>373</v>
      </c>
      <c r="L54" s="320">
        <v>15</v>
      </c>
      <c r="M54" s="322">
        <v>1</v>
      </c>
      <c r="N54" s="322"/>
      <c r="O54" s="322"/>
      <c r="P54" s="322"/>
      <c r="Q54" s="322"/>
    </row>
    <row r="55" spans="1:18" ht="15" customHeight="1">
      <c r="A55" s="467"/>
      <c r="B55" s="243">
        <f>+F55</f>
        <v>15000</v>
      </c>
      <c r="C55" s="70" t="s">
        <v>132</v>
      </c>
      <c r="D55" s="29">
        <v>60</v>
      </c>
      <c r="E55" s="102">
        <v>250</v>
      </c>
      <c r="F55" s="102">
        <f>+E55*D55</f>
        <v>15000</v>
      </c>
      <c r="G55" s="102"/>
      <c r="H55" s="102"/>
      <c r="I55" s="102"/>
      <c r="J55" s="102"/>
      <c r="K55" s="30" t="s">
        <v>212</v>
      </c>
      <c r="L55" s="29">
        <v>15</v>
      </c>
      <c r="M55" s="30">
        <v>1</v>
      </c>
      <c r="N55" s="30">
        <v>3</v>
      </c>
      <c r="O55" s="30">
        <v>7</v>
      </c>
      <c r="P55" s="30">
        <v>1</v>
      </c>
      <c r="Q55" s="30">
        <v>2</v>
      </c>
    </row>
    <row r="56" spans="1:18" ht="111" customHeight="1">
      <c r="A56" s="467"/>
      <c r="B56" s="244"/>
      <c r="C56" s="70"/>
      <c r="D56" s="29"/>
      <c r="E56" s="102"/>
      <c r="F56" s="102"/>
      <c r="G56" s="102"/>
      <c r="H56" s="102"/>
      <c r="I56" s="102"/>
      <c r="J56" s="102"/>
      <c r="K56" s="30"/>
      <c r="L56" s="29">
        <v>15</v>
      </c>
      <c r="M56" s="30">
        <v>1</v>
      </c>
      <c r="N56" s="30"/>
      <c r="O56" s="30"/>
      <c r="P56" s="30"/>
      <c r="Q56" s="30"/>
    </row>
    <row r="57" spans="1:18" ht="15" customHeight="1">
      <c r="A57" s="467" t="s">
        <v>371</v>
      </c>
      <c r="B57" s="468">
        <f>SUM(F58:F59)</f>
        <v>20000</v>
      </c>
      <c r="C57" s="70"/>
      <c r="D57" s="29"/>
      <c r="E57" s="102"/>
      <c r="F57" s="102"/>
      <c r="G57" s="102"/>
      <c r="H57" s="102"/>
      <c r="I57" s="102"/>
      <c r="J57" s="102"/>
      <c r="K57" s="30" t="s">
        <v>373</v>
      </c>
      <c r="L57" s="29">
        <v>15</v>
      </c>
      <c r="M57" s="30">
        <v>1</v>
      </c>
      <c r="N57" s="30"/>
      <c r="O57" s="30"/>
      <c r="P57" s="30"/>
      <c r="Q57" s="30"/>
    </row>
    <row r="58" spans="1:18">
      <c r="A58" s="467"/>
      <c r="B58" s="468"/>
      <c r="C58" s="70" t="s">
        <v>373</v>
      </c>
      <c r="D58" s="29">
        <v>50</v>
      </c>
      <c r="E58" s="102">
        <v>300</v>
      </c>
      <c r="F58" s="102">
        <f>+E58*D58</f>
        <v>15000</v>
      </c>
      <c r="G58" s="102"/>
      <c r="H58" s="102"/>
      <c r="I58" s="102"/>
      <c r="J58" s="102"/>
      <c r="K58" s="30" t="s">
        <v>212</v>
      </c>
      <c r="L58" s="29">
        <v>15</v>
      </c>
      <c r="M58" s="30">
        <v>1</v>
      </c>
      <c r="N58" s="30">
        <v>2</v>
      </c>
      <c r="O58" s="30">
        <v>2</v>
      </c>
      <c r="P58" s="30">
        <v>2</v>
      </c>
      <c r="Q58" s="30">
        <v>1</v>
      </c>
    </row>
    <row r="59" spans="1:18" ht="79.5" customHeight="1">
      <c r="A59" s="467"/>
      <c r="B59" s="468"/>
      <c r="C59" s="70" t="s">
        <v>212</v>
      </c>
      <c r="D59" s="29">
        <v>20</v>
      </c>
      <c r="E59" s="102">
        <v>250</v>
      </c>
      <c r="F59" s="102">
        <f>+E59*D59</f>
        <v>5000</v>
      </c>
      <c r="G59" s="102"/>
      <c r="H59" s="102"/>
      <c r="I59" s="102"/>
      <c r="J59" s="102"/>
      <c r="K59" s="30" t="s">
        <v>157</v>
      </c>
      <c r="L59" s="29">
        <v>15</v>
      </c>
      <c r="M59" s="30">
        <v>1</v>
      </c>
      <c r="N59" s="30">
        <v>3</v>
      </c>
      <c r="O59" s="30">
        <v>7</v>
      </c>
      <c r="P59" s="30">
        <v>1</v>
      </c>
      <c r="Q59" s="30">
        <v>2</v>
      </c>
    </row>
    <row r="60" spans="1:18" ht="15" customHeight="1">
      <c r="A60" s="467" t="s">
        <v>372</v>
      </c>
      <c r="B60" s="469">
        <f>SUM(F61:F66)</f>
        <v>136250</v>
      </c>
      <c r="C60" s="70"/>
      <c r="D60" s="29"/>
      <c r="E60" s="102"/>
      <c r="F60" s="102"/>
      <c r="G60" s="102"/>
      <c r="H60" s="102"/>
      <c r="I60" s="102"/>
      <c r="J60" s="102"/>
      <c r="K60" s="30" t="s">
        <v>166</v>
      </c>
      <c r="L60" s="29">
        <v>15</v>
      </c>
      <c r="M60" s="30">
        <v>1</v>
      </c>
      <c r="N60" s="30"/>
      <c r="O60" s="30"/>
      <c r="P60" s="30"/>
      <c r="Q60" s="30"/>
    </row>
    <row r="61" spans="1:18" ht="70.5" customHeight="1">
      <c r="A61" s="467"/>
      <c r="B61" s="470"/>
      <c r="C61" s="70" t="s">
        <v>373</v>
      </c>
      <c r="D61" s="29">
        <v>125</v>
      </c>
      <c r="E61" s="102">
        <v>300</v>
      </c>
      <c r="F61" s="102">
        <f>+E61*D61</f>
        <v>37500</v>
      </c>
      <c r="G61" s="99"/>
      <c r="H61" s="99"/>
      <c r="I61" s="99"/>
      <c r="J61" s="99"/>
      <c r="K61" s="30" t="s">
        <v>160</v>
      </c>
      <c r="L61" s="29">
        <v>15</v>
      </c>
      <c r="M61" s="30">
        <v>1</v>
      </c>
      <c r="N61" s="30">
        <v>2</v>
      </c>
      <c r="O61" s="30">
        <v>2</v>
      </c>
      <c r="P61" s="30">
        <v>2</v>
      </c>
      <c r="Q61" s="30">
        <v>1</v>
      </c>
    </row>
    <row r="62" spans="1:18">
      <c r="A62" s="467"/>
      <c r="B62" s="470"/>
      <c r="C62" s="272" t="s">
        <v>212</v>
      </c>
      <c r="D62" s="273">
        <v>20</v>
      </c>
      <c r="E62" s="274">
        <v>250</v>
      </c>
      <c r="F62" s="102">
        <f t="shared" ref="F62:F66" si="3">+E62*D62</f>
        <v>5000</v>
      </c>
      <c r="G62" s="268"/>
      <c r="H62" s="268"/>
      <c r="I62" s="268"/>
      <c r="J62" s="268"/>
      <c r="K62" s="268" t="s">
        <v>161</v>
      </c>
      <c r="L62" s="269">
        <v>15</v>
      </c>
      <c r="M62" s="268">
        <v>1</v>
      </c>
      <c r="N62" s="268">
        <v>0</v>
      </c>
      <c r="O62" s="268">
        <v>7</v>
      </c>
      <c r="P62" s="268">
        <v>1</v>
      </c>
      <c r="Q62" s="270">
        <v>2</v>
      </c>
    </row>
    <row r="63" spans="1:18">
      <c r="A63" s="467"/>
      <c r="B63" s="470"/>
      <c r="C63" s="272" t="s">
        <v>157</v>
      </c>
      <c r="D63" s="273">
        <v>125</v>
      </c>
      <c r="E63" s="274">
        <v>450</v>
      </c>
      <c r="F63" s="102">
        <f t="shared" si="3"/>
        <v>56250</v>
      </c>
      <c r="G63" s="268"/>
      <c r="H63" s="268"/>
      <c r="I63" s="268"/>
      <c r="J63" s="268"/>
      <c r="K63" s="268"/>
      <c r="L63" s="269">
        <v>15</v>
      </c>
      <c r="M63" s="268">
        <v>1</v>
      </c>
      <c r="N63" s="268">
        <v>3</v>
      </c>
      <c r="O63" s="268">
        <v>3</v>
      </c>
      <c r="P63" s="268">
        <v>3</v>
      </c>
      <c r="Q63" s="270">
        <v>1</v>
      </c>
    </row>
    <row r="64" spans="1:18">
      <c r="A64" s="467"/>
      <c r="B64" s="470"/>
      <c r="C64" s="272" t="s">
        <v>166</v>
      </c>
      <c r="D64" s="273">
        <v>125</v>
      </c>
      <c r="E64" s="274">
        <v>195</v>
      </c>
      <c r="F64" s="102">
        <f t="shared" si="3"/>
        <v>24375</v>
      </c>
      <c r="G64" s="268"/>
      <c r="H64" s="268"/>
      <c r="I64" s="268"/>
      <c r="J64" s="268"/>
      <c r="K64" s="268"/>
      <c r="L64" s="269">
        <v>15</v>
      </c>
      <c r="M64" s="268">
        <v>1</v>
      </c>
      <c r="N64" s="268">
        <v>3</v>
      </c>
      <c r="O64" s="268">
        <v>9</v>
      </c>
      <c r="P64" s="268">
        <v>2</v>
      </c>
      <c r="Q64" s="270">
        <v>1</v>
      </c>
    </row>
    <row r="65" spans="1:17">
      <c r="A65" s="467"/>
      <c r="B65" s="470"/>
      <c r="C65" s="272" t="s">
        <v>160</v>
      </c>
      <c r="D65" s="273">
        <v>125</v>
      </c>
      <c r="E65" s="274">
        <v>90</v>
      </c>
      <c r="F65" s="102">
        <f t="shared" si="3"/>
        <v>11250</v>
      </c>
      <c r="G65" s="268"/>
      <c r="H65" s="268"/>
      <c r="I65" s="268"/>
      <c r="J65" s="268"/>
      <c r="K65" s="268"/>
      <c r="L65" s="269">
        <v>15</v>
      </c>
      <c r="M65" s="268">
        <v>1</v>
      </c>
      <c r="N65" s="268">
        <v>3</v>
      </c>
      <c r="O65" s="268">
        <v>9</v>
      </c>
      <c r="P65" s="268">
        <v>2</v>
      </c>
      <c r="Q65" s="270">
        <v>1</v>
      </c>
    </row>
    <row r="66" spans="1:17" ht="60.75" customHeight="1">
      <c r="A66" s="467"/>
      <c r="B66" s="471"/>
      <c r="C66" s="272" t="s">
        <v>161</v>
      </c>
      <c r="D66" s="273">
        <v>125</v>
      </c>
      <c r="E66" s="274">
        <v>15</v>
      </c>
      <c r="F66" s="102">
        <f t="shared" si="3"/>
        <v>1875</v>
      </c>
      <c r="G66" s="268"/>
      <c r="H66" s="268"/>
      <c r="I66" s="268"/>
      <c r="J66" s="271"/>
      <c r="K66" s="268"/>
      <c r="L66" s="269">
        <v>15</v>
      </c>
      <c r="M66" s="268">
        <v>1</v>
      </c>
      <c r="N66" s="268">
        <v>3</v>
      </c>
      <c r="O66" s="268">
        <v>9</v>
      </c>
      <c r="P66" s="268">
        <v>2</v>
      </c>
      <c r="Q66" s="270">
        <v>1</v>
      </c>
    </row>
    <row r="71" spans="1:17">
      <c r="A71" s="24"/>
      <c r="B71" s="24"/>
      <c r="C71" s="24"/>
      <c r="D71" s="24"/>
    </row>
  </sheetData>
  <autoFilter ref="A16:R50"/>
  <sortState ref="C30:Q45">
    <sortCondition ref="C30"/>
  </sortState>
  <mergeCells count="47">
    <mergeCell ref="L46:Q46"/>
    <mergeCell ref="G46:J46"/>
    <mergeCell ref="K46:K47"/>
    <mergeCell ref="A54:A56"/>
    <mergeCell ref="A51:A52"/>
    <mergeCell ref="B51:B52"/>
    <mergeCell ref="C51:E51"/>
    <mergeCell ref="B4:C4"/>
    <mergeCell ref="B15:B16"/>
    <mergeCell ref="A14:L14"/>
    <mergeCell ref="B11:B12"/>
    <mergeCell ref="A11:A12"/>
    <mergeCell ref="C11:C12"/>
    <mergeCell ref="A15:A16"/>
    <mergeCell ref="L15:Q15"/>
    <mergeCell ref="K15:K16"/>
    <mergeCell ref="M13:Q13"/>
    <mergeCell ref="M11:Q12"/>
    <mergeCell ref="G11:J11"/>
    <mergeCell ref="B6:D6"/>
    <mergeCell ref="B7:D7"/>
    <mergeCell ref="A10:L10"/>
    <mergeCell ref="K11:L12"/>
    <mergeCell ref="E11:E12"/>
    <mergeCell ref="D11:D12"/>
    <mergeCell ref="F11:F12"/>
    <mergeCell ref="K13:L13"/>
    <mergeCell ref="G15:J15"/>
    <mergeCell ref="C15:F15"/>
    <mergeCell ref="A60:A66"/>
    <mergeCell ref="B60:B66"/>
    <mergeCell ref="B17:B24"/>
    <mergeCell ref="A17:A24"/>
    <mergeCell ref="A47:A48"/>
    <mergeCell ref="B47:B48"/>
    <mergeCell ref="A37:A45"/>
    <mergeCell ref="B37:B45"/>
    <mergeCell ref="A26:A31"/>
    <mergeCell ref="B26:B31"/>
    <mergeCell ref="A32:A36"/>
    <mergeCell ref="B32:B36"/>
    <mergeCell ref="D36:E36"/>
    <mergeCell ref="C47:C48"/>
    <mergeCell ref="D47:D48"/>
    <mergeCell ref="E47:E48"/>
    <mergeCell ref="A57:A59"/>
    <mergeCell ref="B57:B59"/>
  </mergeCells>
  <printOptions horizontalCentered="1" verticalCentered="1"/>
  <pageMargins left="0.31496062992126" right="0.31496062992126" top="0.10433070899999999" bottom="0.10433070899999999" header="0.31496062992126" footer="0.31496062992126"/>
  <pageSetup scale="30" fitToWidth="20" fitToHeight="2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view="pageBreakPreview" topLeftCell="C7" zoomScale="124" zoomScaleNormal="100" zoomScaleSheetLayoutView="124" zoomScalePageLayoutView="73" workbookViewId="0">
      <selection activeCell="A14" sqref="A14:L14"/>
    </sheetView>
  </sheetViews>
  <sheetFormatPr baseColWidth="10" defaultColWidth="11.42578125" defaultRowHeight="15"/>
  <cols>
    <col min="1" max="1" width="50.28515625" style="49" customWidth="1"/>
    <col min="2" max="2" width="29.5703125" style="79" customWidth="1"/>
    <col min="3" max="3" width="22.5703125" style="72" customWidth="1"/>
    <col min="4" max="4" width="24.140625" style="83" customWidth="1"/>
    <col min="5" max="5" width="13.85546875" style="24" customWidth="1"/>
    <col min="6" max="6" width="15.5703125" style="24" customWidth="1"/>
    <col min="7" max="7" width="10.28515625" style="24" customWidth="1"/>
    <col min="8" max="8" width="9.42578125" style="24" customWidth="1"/>
    <col min="9" max="9" width="7.28515625" style="24" customWidth="1"/>
    <col min="10" max="10" width="7.42578125" style="24" customWidth="1"/>
    <col min="11" max="11" width="14.5703125" style="24" customWidth="1"/>
    <col min="12" max="12" width="4.7109375" style="25" customWidth="1"/>
    <col min="13" max="13" width="5" style="24" customWidth="1"/>
    <col min="14" max="14" width="4" style="24" customWidth="1"/>
    <col min="15" max="16" width="4.42578125" style="24" customWidth="1"/>
    <col min="17" max="17" width="5.28515625" style="24" customWidth="1"/>
    <col min="18" max="16384" width="11.42578125" style="24"/>
  </cols>
  <sheetData>
    <row r="1" spans="1:17">
      <c r="A1" s="26" t="s">
        <v>13</v>
      </c>
      <c r="B1" s="108" t="s">
        <v>31</v>
      </c>
      <c r="C1" s="108"/>
      <c r="D1" s="82"/>
    </row>
    <row r="2" spans="1:17">
      <c r="A2" s="26" t="s">
        <v>14</v>
      </c>
      <c r="B2" s="107" t="s">
        <v>125</v>
      </c>
      <c r="C2" s="108"/>
      <c r="D2" s="82"/>
    </row>
    <row r="3" spans="1:17">
      <c r="A3" s="26" t="s">
        <v>14</v>
      </c>
      <c r="B3" s="80" t="s">
        <v>107</v>
      </c>
      <c r="C3" s="71"/>
      <c r="D3" s="82"/>
    </row>
    <row r="4" spans="1:17">
      <c r="A4" s="26" t="s">
        <v>33</v>
      </c>
      <c r="B4" s="495" t="s">
        <v>108</v>
      </c>
      <c r="C4" s="496"/>
      <c r="D4" s="82"/>
    </row>
    <row r="5" spans="1:17">
      <c r="A5" s="26" t="s">
        <v>34</v>
      </c>
      <c r="B5" s="107" t="s">
        <v>109</v>
      </c>
      <c r="C5" s="108"/>
      <c r="D5" s="82"/>
    </row>
    <row r="6" spans="1:17">
      <c r="A6" s="26" t="s">
        <v>32</v>
      </c>
      <c r="B6" s="518" t="s">
        <v>110</v>
      </c>
      <c r="C6" s="519"/>
      <c r="D6" s="519"/>
    </row>
    <row r="7" spans="1:17">
      <c r="A7" s="26" t="s">
        <v>76</v>
      </c>
      <c r="B7" s="518" t="s">
        <v>111</v>
      </c>
      <c r="C7" s="519"/>
      <c r="D7" s="519"/>
    </row>
    <row r="8" spans="1:17" ht="23.25">
      <c r="A8" s="26"/>
      <c r="B8" s="78"/>
      <c r="C8" s="108"/>
      <c r="K8" s="100" t="s">
        <v>103</v>
      </c>
    </row>
    <row r="9" spans="1:17">
      <c r="A9" s="26"/>
      <c r="B9" s="78"/>
      <c r="C9" s="108"/>
    </row>
    <row r="10" spans="1:17" ht="16.5" thickBot="1">
      <c r="A10" s="520" t="s">
        <v>0</v>
      </c>
      <c r="B10" s="520"/>
      <c r="C10" s="520"/>
      <c r="D10" s="520"/>
      <c r="E10" s="520"/>
      <c r="F10" s="520"/>
      <c r="G10" s="520"/>
      <c r="H10" s="520"/>
      <c r="I10" s="520"/>
      <c r="J10" s="520"/>
      <c r="K10" s="520"/>
      <c r="L10" s="520"/>
    </row>
    <row r="11" spans="1:17" ht="16.5" thickBot="1">
      <c r="A11" s="501" t="s">
        <v>1</v>
      </c>
      <c r="B11" s="475" t="s">
        <v>29</v>
      </c>
      <c r="C11" s="461" t="s">
        <v>2</v>
      </c>
      <c r="D11" s="463" t="s">
        <v>3</v>
      </c>
      <c r="E11" s="463" t="s">
        <v>4</v>
      </c>
      <c r="F11" s="489" t="s">
        <v>5</v>
      </c>
      <c r="G11" s="540" t="s">
        <v>6</v>
      </c>
      <c r="H11" s="541"/>
      <c r="I11" s="541"/>
      <c r="J11" s="542"/>
      <c r="K11" s="521" t="s">
        <v>11</v>
      </c>
      <c r="L11" s="522"/>
      <c r="M11" s="509" t="s">
        <v>12</v>
      </c>
      <c r="N11" s="510"/>
      <c r="O11" s="510"/>
      <c r="P11" s="510"/>
      <c r="Q11" s="511"/>
    </row>
    <row r="12" spans="1:17" ht="30">
      <c r="A12" s="474"/>
      <c r="B12" s="476"/>
      <c r="C12" s="462"/>
      <c r="D12" s="464"/>
      <c r="E12" s="464"/>
      <c r="F12" s="490"/>
      <c r="G12" s="275" t="s">
        <v>7</v>
      </c>
      <c r="H12" s="275" t="s">
        <v>8</v>
      </c>
      <c r="I12" s="275" t="s">
        <v>36</v>
      </c>
      <c r="J12" s="275" t="s">
        <v>10</v>
      </c>
      <c r="K12" s="523"/>
      <c r="L12" s="524"/>
      <c r="M12" s="512"/>
      <c r="N12" s="513"/>
      <c r="O12" s="513"/>
      <c r="P12" s="513"/>
      <c r="Q12" s="514"/>
    </row>
    <row r="13" spans="1:17" ht="165">
      <c r="A13" s="109" t="s">
        <v>131</v>
      </c>
      <c r="B13" s="109" t="s">
        <v>126</v>
      </c>
      <c r="C13" s="109" t="s">
        <v>112</v>
      </c>
      <c r="D13" s="109" t="s">
        <v>124</v>
      </c>
      <c r="E13" s="27">
        <v>0</v>
      </c>
      <c r="F13" s="89">
        <v>1</v>
      </c>
      <c r="G13" s="28"/>
      <c r="H13" s="28"/>
      <c r="I13" s="28"/>
      <c r="J13" s="28"/>
      <c r="K13" s="491">
        <f>+B17+B27+B45+B54</f>
        <v>913720</v>
      </c>
      <c r="L13" s="492"/>
      <c r="M13" s="507"/>
      <c r="N13" s="508"/>
      <c r="O13" s="508"/>
      <c r="P13" s="508"/>
      <c r="Q13" s="508"/>
    </row>
    <row r="14" spans="1:17" ht="15.75">
      <c r="A14" s="499" t="s">
        <v>15</v>
      </c>
      <c r="B14" s="500"/>
      <c r="C14" s="500"/>
      <c r="D14" s="500"/>
      <c r="E14" s="500"/>
      <c r="F14" s="500"/>
      <c r="G14" s="500"/>
      <c r="H14" s="500"/>
      <c r="I14" s="500"/>
      <c r="J14" s="500"/>
      <c r="K14" s="500"/>
      <c r="L14" s="500"/>
      <c r="M14" s="86"/>
      <c r="N14" s="86"/>
      <c r="O14" s="86"/>
      <c r="P14" s="86"/>
      <c r="Q14" s="87"/>
    </row>
    <row r="15" spans="1:17">
      <c r="A15" s="502" t="s">
        <v>16</v>
      </c>
      <c r="B15" s="497" t="s">
        <v>17</v>
      </c>
      <c r="C15" s="493" t="s">
        <v>18</v>
      </c>
      <c r="D15" s="494"/>
      <c r="E15" s="494"/>
      <c r="F15" s="494"/>
      <c r="G15" s="493" t="s">
        <v>35</v>
      </c>
      <c r="H15" s="493"/>
      <c r="I15" s="493"/>
      <c r="J15" s="493"/>
      <c r="K15" s="506" t="s">
        <v>22</v>
      </c>
      <c r="L15" s="504" t="s">
        <v>30</v>
      </c>
      <c r="M15" s="504"/>
      <c r="N15" s="504"/>
      <c r="O15" s="504"/>
      <c r="P15" s="505"/>
      <c r="Q15" s="505"/>
    </row>
    <row r="16" spans="1:17" ht="30">
      <c r="A16" s="503"/>
      <c r="B16" s="498"/>
      <c r="C16" s="259" t="s">
        <v>37</v>
      </c>
      <c r="D16" s="260" t="s">
        <v>19</v>
      </c>
      <c r="E16" s="260" t="s">
        <v>20</v>
      </c>
      <c r="F16" s="260" t="s">
        <v>21</v>
      </c>
      <c r="G16" s="260" t="s">
        <v>7</v>
      </c>
      <c r="H16" s="260" t="s">
        <v>8</v>
      </c>
      <c r="I16" s="260" t="s">
        <v>9</v>
      </c>
      <c r="J16" s="260" t="s">
        <v>10</v>
      </c>
      <c r="K16" s="498"/>
      <c r="L16" s="276" t="s">
        <v>23</v>
      </c>
      <c r="M16" s="276" t="s">
        <v>24</v>
      </c>
      <c r="N16" s="276" t="s">
        <v>25</v>
      </c>
      <c r="O16" s="276" t="s">
        <v>26</v>
      </c>
      <c r="P16" s="276" t="s">
        <v>27</v>
      </c>
      <c r="Q16" s="276" t="s">
        <v>28</v>
      </c>
    </row>
    <row r="17" spans="1:18" hidden="1">
      <c r="A17" s="467" t="s">
        <v>129</v>
      </c>
      <c r="B17" s="529">
        <f>SUM(F19:F25)</f>
        <v>12000</v>
      </c>
      <c r="C17" s="68"/>
      <c r="D17" s="64"/>
      <c r="E17" s="65"/>
      <c r="F17" s="65"/>
      <c r="G17" s="65"/>
      <c r="H17" s="65"/>
      <c r="I17" s="65"/>
      <c r="J17" s="65"/>
      <c r="K17" s="30"/>
      <c r="L17" s="29">
        <v>1</v>
      </c>
      <c r="M17" s="30"/>
      <c r="N17" s="30"/>
      <c r="O17" s="30"/>
      <c r="P17" s="30"/>
      <c r="Q17" s="30"/>
    </row>
    <row r="18" spans="1:18">
      <c r="A18" s="467"/>
      <c r="B18" s="529"/>
      <c r="C18" s="70"/>
      <c r="D18" s="29"/>
      <c r="E18" s="102"/>
      <c r="F18" s="102"/>
      <c r="G18" s="102"/>
      <c r="H18" s="102"/>
      <c r="I18" s="102"/>
      <c r="J18" s="102"/>
      <c r="K18" s="278" t="s">
        <v>222</v>
      </c>
      <c r="L18" s="29"/>
      <c r="M18" s="30"/>
      <c r="N18" s="30"/>
      <c r="O18" s="30"/>
      <c r="P18" s="30"/>
      <c r="Q18" s="30"/>
    </row>
    <row r="19" spans="1:18">
      <c r="A19" s="467"/>
      <c r="B19" s="529"/>
      <c r="C19" s="245" t="s">
        <v>133</v>
      </c>
      <c r="D19" s="29">
        <v>24</v>
      </c>
      <c r="E19" s="102"/>
      <c r="F19" s="102"/>
      <c r="G19" s="111">
        <v>4</v>
      </c>
      <c r="H19" s="111">
        <v>7</v>
      </c>
      <c r="I19" s="111">
        <v>7</v>
      </c>
      <c r="J19" s="111">
        <v>6</v>
      </c>
      <c r="K19" s="30"/>
      <c r="L19" s="29"/>
      <c r="M19" s="30"/>
      <c r="N19" s="30"/>
      <c r="O19" s="30"/>
      <c r="P19" s="30"/>
      <c r="Q19" s="30"/>
    </row>
    <row r="20" spans="1:18">
      <c r="A20" s="467"/>
      <c r="B20" s="529"/>
      <c r="C20" s="245" t="s">
        <v>134</v>
      </c>
      <c r="D20" s="29">
        <v>24</v>
      </c>
      <c r="E20" s="102"/>
      <c r="F20" s="102"/>
      <c r="G20" s="102"/>
      <c r="H20" s="102"/>
      <c r="I20" s="102"/>
      <c r="J20" s="102"/>
      <c r="K20" s="30"/>
      <c r="L20" s="29"/>
      <c r="M20" s="30"/>
      <c r="N20" s="30"/>
      <c r="O20" s="30"/>
      <c r="P20" s="30"/>
      <c r="Q20" s="30"/>
    </row>
    <row r="21" spans="1:18">
      <c r="A21" s="467"/>
      <c r="B21" s="529"/>
      <c r="C21" s="245" t="s">
        <v>135</v>
      </c>
      <c r="D21" s="29">
        <v>24</v>
      </c>
      <c r="E21" s="102"/>
      <c r="F21" s="102"/>
      <c r="G21" s="102"/>
      <c r="H21" s="102"/>
      <c r="I21" s="102"/>
      <c r="J21" s="102"/>
      <c r="K21" s="30"/>
      <c r="L21" s="29"/>
      <c r="M21" s="30"/>
      <c r="N21" s="30"/>
      <c r="O21" s="30"/>
      <c r="P21" s="30"/>
      <c r="Q21" s="30"/>
    </row>
    <row r="22" spans="1:18">
      <c r="A22" s="467"/>
      <c r="B22" s="529"/>
      <c r="C22" s="70" t="s">
        <v>132</v>
      </c>
      <c r="D22" s="29">
        <v>48</v>
      </c>
      <c r="E22" s="102">
        <v>250</v>
      </c>
      <c r="F22" s="102">
        <f>+E22*D22</f>
        <v>12000</v>
      </c>
      <c r="G22" s="102"/>
      <c r="H22" s="102"/>
      <c r="I22" s="102"/>
      <c r="J22" s="102"/>
      <c r="K22" s="30" t="s">
        <v>222</v>
      </c>
      <c r="L22" s="29">
        <v>15</v>
      </c>
      <c r="M22" s="30">
        <v>1</v>
      </c>
      <c r="N22" s="30">
        <v>3</v>
      </c>
      <c r="O22" s="30">
        <v>7</v>
      </c>
      <c r="P22" s="30">
        <v>1</v>
      </c>
      <c r="Q22" s="30">
        <v>2</v>
      </c>
      <c r="R22" s="283"/>
    </row>
    <row r="23" spans="1:18">
      <c r="A23" s="467"/>
      <c r="B23" s="529"/>
      <c r="C23" s="70"/>
      <c r="D23" s="29"/>
      <c r="E23" s="102"/>
      <c r="F23" s="102"/>
      <c r="G23" s="102"/>
      <c r="H23" s="102"/>
      <c r="I23" s="102"/>
      <c r="J23" s="102"/>
      <c r="K23" s="30"/>
      <c r="L23" s="29"/>
      <c r="M23" s="30"/>
      <c r="N23" s="30"/>
      <c r="O23" s="30"/>
      <c r="P23" s="30"/>
      <c r="Q23" s="30"/>
    </row>
    <row r="24" spans="1:18">
      <c r="A24" s="467"/>
      <c r="B24" s="529"/>
      <c r="C24" s="70"/>
      <c r="D24" s="29"/>
      <c r="E24" s="102"/>
      <c r="F24" s="102"/>
      <c r="G24" s="102"/>
      <c r="H24" s="102"/>
      <c r="I24" s="102"/>
      <c r="J24" s="102"/>
      <c r="K24" s="30"/>
      <c r="L24" s="29"/>
      <c r="M24" s="30"/>
      <c r="N24" s="30"/>
      <c r="O24" s="30"/>
      <c r="P24" s="30"/>
      <c r="Q24" s="30"/>
    </row>
    <row r="25" spans="1:18">
      <c r="A25" s="467"/>
      <c r="B25" s="529"/>
      <c r="C25" s="70"/>
      <c r="D25" s="29"/>
      <c r="E25" s="102"/>
      <c r="F25" s="102"/>
      <c r="G25" s="99"/>
      <c r="H25" s="99"/>
      <c r="I25" s="99"/>
      <c r="J25" s="99"/>
      <c r="K25" s="30"/>
      <c r="L25" s="29"/>
      <c r="M25" s="30"/>
      <c r="N25" s="30"/>
      <c r="O25" s="30"/>
      <c r="P25" s="30"/>
      <c r="Q25" s="30"/>
    </row>
    <row r="26" spans="1:18" hidden="1">
      <c r="A26" s="106"/>
      <c r="B26" s="105"/>
      <c r="C26" s="69"/>
      <c r="D26" s="62"/>
      <c r="E26" s="63"/>
      <c r="F26" s="63"/>
      <c r="G26" s="66"/>
      <c r="H26" s="66"/>
      <c r="I26" s="66"/>
      <c r="J26" s="66"/>
      <c r="K26" s="30"/>
      <c r="L26" s="29">
        <v>1</v>
      </c>
      <c r="M26" s="30"/>
      <c r="N26" s="30"/>
      <c r="O26" s="30"/>
      <c r="P26" s="30"/>
      <c r="Q26" s="30"/>
    </row>
    <row r="27" spans="1:18">
      <c r="A27" s="481" t="s">
        <v>141</v>
      </c>
      <c r="B27" s="536">
        <f>SUM(F28:F37)</f>
        <v>315600</v>
      </c>
      <c r="C27" s="70"/>
      <c r="D27" s="29"/>
      <c r="E27" s="102"/>
      <c r="F27" s="102"/>
      <c r="G27" s="102"/>
      <c r="H27" s="102"/>
      <c r="I27" s="102"/>
      <c r="J27" s="102"/>
      <c r="K27" s="30"/>
      <c r="L27" s="29"/>
      <c r="M27" s="30"/>
      <c r="N27" s="30"/>
      <c r="O27" s="30"/>
      <c r="P27" s="30"/>
      <c r="Q27" s="30"/>
    </row>
    <row r="28" spans="1:18">
      <c r="A28" s="482"/>
      <c r="B28" s="537"/>
      <c r="C28" s="245" t="s">
        <v>133</v>
      </c>
      <c r="D28" s="29">
        <v>8</v>
      </c>
      <c r="E28" s="102"/>
      <c r="F28" s="102"/>
      <c r="G28" s="102"/>
      <c r="H28" s="102"/>
      <c r="I28" s="102"/>
      <c r="J28" s="102"/>
      <c r="K28" s="30"/>
      <c r="L28" s="29"/>
      <c r="M28" s="30"/>
      <c r="N28" s="30"/>
      <c r="O28" s="30"/>
      <c r="P28" s="30"/>
      <c r="Q28" s="30"/>
    </row>
    <row r="29" spans="1:18">
      <c r="A29" s="482"/>
      <c r="B29" s="537"/>
      <c r="C29" s="70" t="s">
        <v>132</v>
      </c>
      <c r="D29" s="29">
        <v>120</v>
      </c>
      <c r="E29" s="102">
        <v>250</v>
      </c>
      <c r="F29" s="102">
        <f>+E29*D29</f>
        <v>30000</v>
      </c>
      <c r="G29" s="102"/>
      <c r="H29" s="102"/>
      <c r="I29" s="102"/>
      <c r="J29" s="102"/>
      <c r="K29" s="30" t="s">
        <v>222</v>
      </c>
      <c r="L29" s="29">
        <v>15</v>
      </c>
      <c r="M29" s="30">
        <v>1</v>
      </c>
      <c r="N29" s="30">
        <v>3</v>
      </c>
      <c r="O29" s="30">
        <v>7</v>
      </c>
      <c r="P29" s="30">
        <v>1</v>
      </c>
      <c r="Q29" s="30">
        <v>2</v>
      </c>
      <c r="R29" s="283"/>
    </row>
    <row r="30" spans="1:18">
      <c r="A30" s="482"/>
      <c r="B30" s="537"/>
      <c r="C30" s="70" t="s">
        <v>392</v>
      </c>
      <c r="D30" s="29">
        <v>16</v>
      </c>
      <c r="E30" s="102">
        <v>1800</v>
      </c>
      <c r="F30" s="102">
        <f>+E30*D30</f>
        <v>28800</v>
      </c>
      <c r="G30" s="102"/>
      <c r="H30" s="102"/>
      <c r="I30" s="102"/>
      <c r="J30" s="102"/>
      <c r="K30" s="30" t="s">
        <v>222</v>
      </c>
      <c r="L30" s="29">
        <v>15</v>
      </c>
      <c r="M30" s="30">
        <v>1</v>
      </c>
      <c r="N30" s="30">
        <v>2</v>
      </c>
      <c r="O30" s="30">
        <v>3</v>
      </c>
      <c r="P30" s="30">
        <v>1</v>
      </c>
      <c r="Q30" s="30">
        <v>1</v>
      </c>
    </row>
    <row r="31" spans="1:18">
      <c r="A31" s="482"/>
      <c r="B31" s="537"/>
      <c r="C31" s="70" t="s">
        <v>367</v>
      </c>
      <c r="D31" s="29">
        <v>8</v>
      </c>
      <c r="E31" s="102">
        <v>2400</v>
      </c>
      <c r="F31" s="102">
        <f t="shared" ref="F31:F37" si="0">+E31*D31</f>
        <v>19200</v>
      </c>
      <c r="G31" s="102"/>
      <c r="H31" s="102"/>
      <c r="I31" s="102"/>
      <c r="J31" s="102"/>
      <c r="K31" s="30" t="s">
        <v>222</v>
      </c>
      <c r="L31" s="29">
        <v>15</v>
      </c>
      <c r="M31" s="30">
        <v>1</v>
      </c>
      <c r="N31" s="30">
        <v>2</v>
      </c>
      <c r="O31" s="30">
        <v>3</v>
      </c>
      <c r="P31" s="30">
        <v>1</v>
      </c>
      <c r="Q31" s="30">
        <v>1</v>
      </c>
    </row>
    <row r="32" spans="1:18">
      <c r="A32" s="482"/>
      <c r="B32" s="537"/>
      <c r="C32" s="245" t="s">
        <v>390</v>
      </c>
      <c r="D32" s="29">
        <v>8</v>
      </c>
      <c r="E32" s="102">
        <v>1500</v>
      </c>
      <c r="F32" s="102">
        <f t="shared" si="0"/>
        <v>12000</v>
      </c>
      <c r="G32" s="102"/>
      <c r="H32" s="102"/>
      <c r="I32" s="102"/>
      <c r="J32" s="102"/>
      <c r="K32" s="30" t="s">
        <v>222</v>
      </c>
      <c r="L32" s="29">
        <v>15</v>
      </c>
      <c r="M32" s="30">
        <v>1</v>
      </c>
      <c r="N32" s="30">
        <v>2</v>
      </c>
      <c r="O32" s="30">
        <v>3</v>
      </c>
      <c r="P32" s="30">
        <v>1</v>
      </c>
      <c r="Q32" s="30">
        <v>1</v>
      </c>
    </row>
    <row r="33" spans="1:17">
      <c r="A33" s="482"/>
      <c r="B33" s="537"/>
      <c r="C33" s="70" t="s">
        <v>136</v>
      </c>
      <c r="D33" s="29">
        <v>240</v>
      </c>
      <c r="E33" s="102">
        <v>225</v>
      </c>
      <c r="F33" s="102">
        <f t="shared" si="0"/>
        <v>54000</v>
      </c>
      <c r="G33" s="102"/>
      <c r="H33" s="102"/>
      <c r="I33" s="102"/>
      <c r="J33" s="102"/>
      <c r="K33" s="30" t="s">
        <v>222</v>
      </c>
      <c r="L33" s="29">
        <v>15</v>
      </c>
      <c r="M33" s="30">
        <v>1</v>
      </c>
      <c r="N33" s="30">
        <v>3</v>
      </c>
      <c r="O33" s="30">
        <v>9</v>
      </c>
      <c r="P33" s="30">
        <v>2</v>
      </c>
      <c r="Q33" s="30">
        <v>1</v>
      </c>
    </row>
    <row r="34" spans="1:17">
      <c r="A34" s="482"/>
      <c r="B34" s="537"/>
      <c r="C34" s="70" t="s">
        <v>137</v>
      </c>
      <c r="D34" s="29">
        <v>240</v>
      </c>
      <c r="E34" s="102">
        <v>195</v>
      </c>
      <c r="F34" s="102">
        <f t="shared" si="0"/>
        <v>46800</v>
      </c>
      <c r="G34" s="102"/>
      <c r="H34" s="102"/>
      <c r="I34" s="102"/>
      <c r="J34" s="102"/>
      <c r="K34" s="30" t="s">
        <v>222</v>
      </c>
      <c r="L34" s="29">
        <v>15</v>
      </c>
      <c r="M34" s="30">
        <v>1</v>
      </c>
      <c r="N34" s="30">
        <v>3</v>
      </c>
      <c r="O34" s="30">
        <v>9</v>
      </c>
      <c r="P34" s="30">
        <v>2</v>
      </c>
      <c r="Q34" s="30">
        <v>1</v>
      </c>
    </row>
    <row r="35" spans="1:17">
      <c r="A35" s="482"/>
      <c r="B35" s="537"/>
      <c r="C35" s="70" t="s">
        <v>139</v>
      </c>
      <c r="D35" s="29">
        <v>240</v>
      </c>
      <c r="E35" s="102">
        <v>55</v>
      </c>
      <c r="F35" s="102">
        <f t="shared" si="0"/>
        <v>13200</v>
      </c>
      <c r="G35" s="102"/>
      <c r="H35" s="102"/>
      <c r="I35" s="102"/>
      <c r="J35" s="102"/>
      <c r="K35" s="30" t="s">
        <v>222</v>
      </c>
      <c r="L35" s="29">
        <v>15</v>
      </c>
      <c r="M35" s="30">
        <v>1</v>
      </c>
      <c r="N35" s="30">
        <v>3</v>
      </c>
      <c r="O35" s="30">
        <v>9</v>
      </c>
      <c r="P35" s="30">
        <v>2</v>
      </c>
      <c r="Q35" s="30">
        <v>1</v>
      </c>
    </row>
    <row r="36" spans="1:17">
      <c r="A36" s="482"/>
      <c r="B36" s="537"/>
      <c r="C36" s="70" t="s">
        <v>138</v>
      </c>
      <c r="D36" s="29">
        <v>240</v>
      </c>
      <c r="E36" s="102">
        <v>15</v>
      </c>
      <c r="F36" s="102">
        <f t="shared" si="0"/>
        <v>3600</v>
      </c>
      <c r="G36" s="102"/>
      <c r="H36" s="102"/>
      <c r="I36" s="102"/>
      <c r="J36" s="102"/>
      <c r="K36" s="30" t="s">
        <v>222</v>
      </c>
      <c r="L36" s="29">
        <v>15</v>
      </c>
      <c r="M36" s="30">
        <v>1</v>
      </c>
      <c r="N36" s="30">
        <v>3</v>
      </c>
      <c r="O36" s="30">
        <v>9</v>
      </c>
      <c r="P36" s="30">
        <v>2</v>
      </c>
      <c r="Q36" s="30">
        <v>1</v>
      </c>
    </row>
    <row r="37" spans="1:17">
      <c r="A37" s="535"/>
      <c r="B37" s="538"/>
      <c r="C37" s="70" t="s">
        <v>140</v>
      </c>
      <c r="D37" s="29">
        <v>240</v>
      </c>
      <c r="E37" s="102">
        <v>450</v>
      </c>
      <c r="F37" s="102">
        <f t="shared" si="0"/>
        <v>108000</v>
      </c>
      <c r="G37" s="99"/>
      <c r="H37" s="99"/>
      <c r="I37" s="99"/>
      <c r="J37" s="99"/>
      <c r="K37" s="30" t="s">
        <v>222</v>
      </c>
      <c r="L37" s="29">
        <v>15</v>
      </c>
      <c r="M37" s="30">
        <v>1</v>
      </c>
      <c r="N37" s="30">
        <v>3</v>
      </c>
      <c r="O37" s="30">
        <v>1</v>
      </c>
      <c r="P37" s="30">
        <v>1</v>
      </c>
      <c r="Q37" s="30">
        <v>1</v>
      </c>
    </row>
    <row r="38" spans="1:17" s="31" customFormat="1" ht="28.9" customHeight="1" thickBot="1">
      <c r="A38" s="539" t="s">
        <v>0</v>
      </c>
      <c r="B38" s="539"/>
      <c r="C38" s="539"/>
      <c r="D38" s="539"/>
      <c r="E38" s="539"/>
      <c r="F38" s="539"/>
      <c r="G38" s="539"/>
      <c r="H38" s="539"/>
      <c r="I38" s="539"/>
      <c r="J38" s="539"/>
      <c r="K38" s="539"/>
      <c r="L38" s="539"/>
      <c r="M38" s="24"/>
      <c r="N38" s="24"/>
      <c r="O38" s="24"/>
      <c r="P38" s="24"/>
      <c r="Q38" s="24"/>
    </row>
    <row r="39" spans="1:17" s="31" customFormat="1" ht="16.5" thickBot="1">
      <c r="A39" s="501" t="s">
        <v>1</v>
      </c>
      <c r="B39" s="475" t="s">
        <v>29</v>
      </c>
      <c r="C39" s="461" t="s">
        <v>2</v>
      </c>
      <c r="D39" s="463" t="s">
        <v>3</v>
      </c>
      <c r="E39" s="463" t="s">
        <v>4</v>
      </c>
      <c r="F39" s="489" t="s">
        <v>5</v>
      </c>
      <c r="G39" s="532" t="s">
        <v>6</v>
      </c>
      <c r="H39" s="533"/>
      <c r="I39" s="533"/>
      <c r="J39" s="534"/>
      <c r="K39" s="521" t="s">
        <v>11</v>
      </c>
      <c r="L39" s="522"/>
      <c r="M39" s="509" t="s">
        <v>12</v>
      </c>
      <c r="N39" s="510"/>
      <c r="O39" s="510"/>
      <c r="P39" s="510"/>
      <c r="Q39" s="511"/>
    </row>
    <row r="40" spans="1:17" s="81" customFormat="1" ht="27.6" customHeight="1">
      <c r="A40" s="474"/>
      <c r="B40" s="476"/>
      <c r="C40" s="462"/>
      <c r="D40" s="464"/>
      <c r="E40" s="464"/>
      <c r="F40" s="490"/>
      <c r="G40" s="275" t="s">
        <v>7</v>
      </c>
      <c r="H40" s="275" t="s">
        <v>8</v>
      </c>
      <c r="I40" s="275" t="s">
        <v>36</v>
      </c>
      <c r="J40" s="275" t="s">
        <v>10</v>
      </c>
      <c r="K40" s="523"/>
      <c r="L40" s="524"/>
      <c r="M40" s="512"/>
      <c r="N40" s="513"/>
      <c r="O40" s="513"/>
      <c r="P40" s="513"/>
      <c r="Q40" s="514"/>
    </row>
    <row r="41" spans="1:17" s="81" customFormat="1" ht="122.25" customHeight="1">
      <c r="A41" s="109" t="s">
        <v>127</v>
      </c>
      <c r="B41" s="109" t="s">
        <v>128</v>
      </c>
      <c r="C41" s="109" t="s">
        <v>112</v>
      </c>
      <c r="D41" s="109" t="s">
        <v>124</v>
      </c>
      <c r="E41" s="27"/>
      <c r="F41" s="89"/>
      <c r="G41" s="28"/>
      <c r="H41" s="28"/>
      <c r="I41" s="28"/>
      <c r="J41" s="28"/>
      <c r="K41" s="491"/>
      <c r="L41" s="492"/>
      <c r="M41" s="507"/>
      <c r="N41" s="508"/>
      <c r="O41" s="508"/>
      <c r="P41" s="508"/>
      <c r="Q41" s="508"/>
    </row>
    <row r="42" spans="1:17" s="81" customFormat="1" ht="21" customHeight="1">
      <c r="A42" s="530" t="s">
        <v>15</v>
      </c>
      <c r="B42" s="531"/>
      <c r="C42" s="531"/>
      <c r="D42" s="531"/>
      <c r="E42" s="531"/>
      <c r="F42" s="531"/>
      <c r="G42" s="531"/>
      <c r="H42" s="531"/>
      <c r="I42" s="531"/>
      <c r="J42" s="531"/>
      <c r="K42" s="531"/>
      <c r="L42" s="531"/>
      <c r="M42" s="86"/>
      <c r="N42" s="86"/>
      <c r="O42" s="86"/>
      <c r="P42" s="86"/>
      <c r="Q42" s="87"/>
    </row>
    <row r="43" spans="1:17" s="81" customFormat="1" ht="15" customHeight="1">
      <c r="A43" s="525" t="s">
        <v>16</v>
      </c>
      <c r="B43" s="497" t="s">
        <v>17</v>
      </c>
      <c r="C43" s="493" t="s">
        <v>18</v>
      </c>
      <c r="D43" s="494"/>
      <c r="E43" s="494"/>
      <c r="F43" s="494"/>
      <c r="G43" s="493" t="s">
        <v>35</v>
      </c>
      <c r="H43" s="493"/>
      <c r="I43" s="493"/>
      <c r="J43" s="493"/>
      <c r="K43" s="506" t="s">
        <v>22</v>
      </c>
      <c r="L43" s="504" t="s">
        <v>30</v>
      </c>
      <c r="M43" s="504"/>
      <c r="N43" s="504"/>
      <c r="O43" s="504"/>
      <c r="P43" s="505"/>
      <c r="Q43" s="505"/>
    </row>
    <row r="44" spans="1:17" s="81" customFormat="1" ht="29.25" customHeight="1">
      <c r="A44" s="503"/>
      <c r="B44" s="498"/>
      <c r="C44" s="259" t="s">
        <v>37</v>
      </c>
      <c r="D44" s="260" t="s">
        <v>19</v>
      </c>
      <c r="E44" s="260" t="s">
        <v>20</v>
      </c>
      <c r="F44" s="260" t="s">
        <v>21</v>
      </c>
      <c r="G44" s="260" t="s">
        <v>7</v>
      </c>
      <c r="H44" s="275" t="s">
        <v>8</v>
      </c>
      <c r="I44" s="260" t="s">
        <v>9</v>
      </c>
      <c r="J44" s="260" t="s">
        <v>10</v>
      </c>
      <c r="K44" s="498"/>
      <c r="L44" s="276" t="s">
        <v>23</v>
      </c>
      <c r="M44" s="276" t="s">
        <v>24</v>
      </c>
      <c r="N44" s="276" t="s">
        <v>25</v>
      </c>
      <c r="O44" s="276" t="s">
        <v>26</v>
      </c>
      <c r="P44" s="276" t="s">
        <v>27</v>
      </c>
      <c r="Q44" s="276" t="s">
        <v>28</v>
      </c>
    </row>
    <row r="45" spans="1:17" s="81" customFormat="1" ht="17.25" customHeight="1">
      <c r="A45" s="467" t="s">
        <v>130</v>
      </c>
      <c r="B45" s="529">
        <f>SUM(F46:F53)</f>
        <v>4000</v>
      </c>
      <c r="C45" s="70"/>
      <c r="D45" s="29"/>
      <c r="E45" s="102"/>
      <c r="F45" s="102"/>
      <c r="G45" s="102"/>
      <c r="H45" s="102"/>
      <c r="I45" s="102"/>
      <c r="J45" s="102"/>
      <c r="K45" s="30"/>
      <c r="L45" s="29"/>
      <c r="M45" s="30"/>
      <c r="N45" s="30"/>
      <c r="O45" s="30"/>
      <c r="P45" s="30"/>
      <c r="Q45" s="30"/>
    </row>
    <row r="46" spans="1:17" s="31" customFormat="1">
      <c r="A46" s="467"/>
      <c r="B46" s="529"/>
      <c r="C46" s="245" t="s">
        <v>133</v>
      </c>
      <c r="D46" s="29">
        <v>8</v>
      </c>
      <c r="E46" s="102"/>
      <c r="F46" s="102"/>
      <c r="G46" s="142">
        <v>0</v>
      </c>
      <c r="H46" s="111">
        <v>3</v>
      </c>
      <c r="I46" s="111">
        <v>3</v>
      </c>
      <c r="J46" s="111">
        <v>2</v>
      </c>
      <c r="K46" s="30"/>
      <c r="L46" s="29"/>
      <c r="M46" s="30"/>
      <c r="N46" s="30"/>
      <c r="O46" s="30"/>
      <c r="P46" s="30"/>
      <c r="Q46" s="30"/>
    </row>
    <row r="47" spans="1:17" s="31" customFormat="1">
      <c r="A47" s="467"/>
      <c r="B47" s="529"/>
      <c r="C47" s="70" t="s">
        <v>132</v>
      </c>
      <c r="D47" s="29">
        <v>16</v>
      </c>
      <c r="E47" s="102">
        <v>250</v>
      </c>
      <c r="F47" s="102">
        <f>+E47*D47</f>
        <v>4000</v>
      </c>
      <c r="G47" s="102"/>
      <c r="H47" s="102"/>
      <c r="I47" s="102"/>
      <c r="J47" s="102"/>
      <c r="K47" s="278" t="s">
        <v>222</v>
      </c>
      <c r="L47" s="29">
        <v>15</v>
      </c>
      <c r="M47" s="30">
        <v>1</v>
      </c>
      <c r="N47" s="30">
        <v>3</v>
      </c>
      <c r="O47" s="30">
        <v>7</v>
      </c>
      <c r="P47" s="30">
        <v>1</v>
      </c>
      <c r="Q47" s="30">
        <v>2</v>
      </c>
    </row>
    <row r="48" spans="1:17" s="31" customFormat="1">
      <c r="A48" s="467"/>
      <c r="B48" s="529"/>
      <c r="C48" s="245" t="s">
        <v>135</v>
      </c>
      <c r="D48" s="246">
        <v>8</v>
      </c>
      <c r="E48" s="102"/>
      <c r="F48" s="102"/>
      <c r="G48" s="102"/>
      <c r="H48" s="102"/>
      <c r="I48" s="102"/>
      <c r="J48" s="102"/>
      <c r="K48" s="30"/>
      <c r="L48" s="29"/>
      <c r="M48" s="30"/>
      <c r="N48" s="30"/>
      <c r="O48" s="30"/>
      <c r="P48" s="30"/>
      <c r="Q48" s="30"/>
    </row>
    <row r="49" spans="1:18" s="33" customFormat="1">
      <c r="A49" s="467"/>
      <c r="B49" s="529"/>
      <c r="C49" s="245" t="s">
        <v>134</v>
      </c>
      <c r="D49" s="29">
        <v>8</v>
      </c>
      <c r="E49" s="102"/>
      <c r="F49" s="102"/>
      <c r="G49" s="102"/>
      <c r="H49" s="102"/>
      <c r="I49" s="102"/>
      <c r="J49" s="102"/>
      <c r="K49" s="30"/>
      <c r="L49" s="29"/>
      <c r="M49" s="30"/>
      <c r="N49" s="30"/>
      <c r="O49" s="30"/>
      <c r="P49" s="30"/>
      <c r="Q49" s="30"/>
      <c r="R49" s="32"/>
    </row>
    <row r="50" spans="1:18" s="33" customFormat="1">
      <c r="A50" s="467"/>
      <c r="B50" s="529"/>
      <c r="C50" s="70"/>
      <c r="D50" s="29"/>
      <c r="E50" s="102"/>
      <c r="F50" s="102"/>
      <c r="G50" s="102"/>
      <c r="H50" s="102"/>
      <c r="I50" s="102"/>
      <c r="J50" s="102"/>
      <c r="K50" s="30"/>
      <c r="L50" s="29"/>
      <c r="M50" s="30"/>
      <c r="N50" s="30"/>
      <c r="O50" s="30"/>
      <c r="P50" s="30"/>
      <c r="Q50" s="30"/>
      <c r="R50" s="32"/>
    </row>
    <row r="51" spans="1:18" s="33" customFormat="1">
      <c r="A51" s="467"/>
      <c r="B51" s="529"/>
      <c r="C51" s="70"/>
      <c r="D51" s="29"/>
      <c r="E51" s="102"/>
      <c r="F51" s="102"/>
      <c r="G51" s="102"/>
      <c r="H51" s="102"/>
      <c r="I51" s="102"/>
      <c r="J51" s="102"/>
      <c r="K51" s="30"/>
      <c r="L51" s="29"/>
      <c r="M51" s="30"/>
      <c r="N51" s="30"/>
      <c r="O51" s="30"/>
      <c r="P51" s="30"/>
      <c r="Q51" s="30"/>
      <c r="R51" s="32"/>
    </row>
    <row r="52" spans="1:18" s="33" customFormat="1">
      <c r="A52" s="467"/>
      <c r="B52" s="529"/>
      <c r="C52" s="70"/>
      <c r="D52" s="29"/>
      <c r="E52" s="102"/>
      <c r="F52" s="102"/>
      <c r="G52" s="102"/>
      <c r="H52" s="102"/>
      <c r="I52" s="102"/>
      <c r="J52" s="102"/>
      <c r="K52" s="30"/>
      <c r="L52" s="29"/>
      <c r="M52" s="30"/>
      <c r="N52" s="30"/>
      <c r="O52" s="30"/>
      <c r="P52" s="30"/>
      <c r="Q52" s="30"/>
      <c r="R52" s="32"/>
    </row>
    <row r="53" spans="1:18" s="35" customFormat="1">
      <c r="A53" s="467"/>
      <c r="B53" s="529"/>
      <c r="C53" s="70"/>
      <c r="D53" s="29"/>
      <c r="E53" s="102"/>
      <c r="F53" s="102"/>
      <c r="G53" s="99"/>
      <c r="H53" s="99"/>
      <c r="I53" s="99"/>
      <c r="J53" s="99"/>
      <c r="K53" s="30"/>
      <c r="L53" s="29"/>
      <c r="M53" s="30"/>
      <c r="N53" s="30"/>
      <c r="O53" s="30"/>
      <c r="P53" s="30"/>
      <c r="Q53" s="30"/>
      <c r="R53" s="67"/>
    </row>
    <row r="54" spans="1:18">
      <c r="A54" s="467" t="s">
        <v>148</v>
      </c>
      <c r="B54" s="529">
        <f>SUM(F55:F62)</f>
        <v>582120</v>
      </c>
      <c r="C54" s="70"/>
      <c r="D54" s="29"/>
      <c r="E54" s="102"/>
      <c r="F54" s="102"/>
      <c r="G54" s="102"/>
      <c r="H54" s="102"/>
      <c r="I54" s="102"/>
      <c r="J54" s="102"/>
      <c r="K54" s="30"/>
      <c r="L54" s="29"/>
      <c r="M54" s="30"/>
      <c r="N54" s="30"/>
      <c r="O54" s="30"/>
      <c r="P54" s="30"/>
      <c r="Q54" s="30"/>
    </row>
    <row r="55" spans="1:18">
      <c r="A55" s="467"/>
      <c r="B55" s="529"/>
      <c r="C55" s="70" t="s">
        <v>132</v>
      </c>
      <c r="D55" s="29">
        <v>10</v>
      </c>
      <c r="E55" s="102">
        <v>250</v>
      </c>
      <c r="F55" s="102">
        <f>+E55*D55</f>
        <v>2500</v>
      </c>
      <c r="G55" s="102"/>
      <c r="H55" s="102"/>
      <c r="I55" s="102"/>
      <c r="J55" s="102"/>
      <c r="K55" s="30"/>
      <c r="L55" s="29"/>
      <c r="M55" s="30"/>
      <c r="N55" s="30"/>
      <c r="O55" s="30"/>
      <c r="P55" s="30"/>
      <c r="Q55" s="30"/>
    </row>
    <row r="56" spans="1:18" ht="15" customHeight="1">
      <c r="A56" s="467"/>
      <c r="B56" s="529"/>
      <c r="C56" s="70" t="s">
        <v>397</v>
      </c>
      <c r="D56" s="143">
        <v>1008</v>
      </c>
      <c r="E56" s="102">
        <v>15</v>
      </c>
      <c r="F56" s="102">
        <f>+E56*D56</f>
        <v>15120</v>
      </c>
      <c r="G56" s="102"/>
      <c r="H56" s="102"/>
      <c r="I56" s="102"/>
      <c r="J56" s="102"/>
      <c r="K56" s="278" t="s">
        <v>222</v>
      </c>
      <c r="L56" s="29">
        <v>15</v>
      </c>
      <c r="M56" s="30">
        <v>1</v>
      </c>
      <c r="N56" s="30">
        <v>3</v>
      </c>
      <c r="O56" s="30">
        <v>1</v>
      </c>
      <c r="P56" s="30">
        <v>1</v>
      </c>
      <c r="Q56" s="30">
        <v>1</v>
      </c>
    </row>
    <row r="57" spans="1:18" ht="15" customHeight="1">
      <c r="A57" s="467"/>
      <c r="B57" s="529"/>
      <c r="C57" s="70" t="s">
        <v>145</v>
      </c>
      <c r="D57" s="29">
        <v>1000</v>
      </c>
      <c r="E57" s="102">
        <v>350</v>
      </c>
      <c r="F57" s="102">
        <f>+E57*D57</f>
        <v>350000</v>
      </c>
      <c r="G57" s="102"/>
      <c r="H57" s="102"/>
      <c r="I57" s="102"/>
      <c r="J57" s="102"/>
      <c r="K57" s="30" t="s">
        <v>222</v>
      </c>
      <c r="L57" s="29">
        <v>15</v>
      </c>
      <c r="M57" s="30">
        <v>1</v>
      </c>
      <c r="N57" s="30">
        <v>3</v>
      </c>
      <c r="O57" s="30">
        <v>2</v>
      </c>
      <c r="P57" s="30">
        <v>3</v>
      </c>
      <c r="Q57" s="30">
        <v>1</v>
      </c>
    </row>
    <row r="58" spans="1:18" ht="15" customHeight="1">
      <c r="A58" s="467"/>
      <c r="B58" s="529"/>
      <c r="C58" s="70" t="s">
        <v>151</v>
      </c>
      <c r="D58" s="29">
        <v>2</v>
      </c>
      <c r="E58" s="102">
        <v>15000</v>
      </c>
      <c r="F58" s="102">
        <f>+E58*D58</f>
        <v>30000</v>
      </c>
      <c r="G58" s="102"/>
      <c r="H58" s="102"/>
      <c r="I58" s="102"/>
      <c r="J58" s="102"/>
      <c r="K58" s="30" t="s">
        <v>222</v>
      </c>
      <c r="L58" s="29">
        <v>15</v>
      </c>
      <c r="M58" s="30">
        <v>1</v>
      </c>
      <c r="N58" s="30">
        <v>2</v>
      </c>
      <c r="O58" s="30">
        <v>2</v>
      </c>
      <c r="P58" s="30">
        <v>2</v>
      </c>
      <c r="Q58" s="30">
        <v>2</v>
      </c>
    </row>
    <row r="59" spans="1:18" ht="15" customHeight="1">
      <c r="A59" s="467"/>
      <c r="B59" s="529"/>
      <c r="C59" s="70" t="s">
        <v>149</v>
      </c>
      <c r="D59" s="143" t="s">
        <v>150</v>
      </c>
      <c r="E59" s="102">
        <v>15000</v>
      </c>
      <c r="F59" s="102">
        <f>+E59*2</f>
        <v>30000</v>
      </c>
      <c r="G59" s="102"/>
      <c r="H59" s="102"/>
      <c r="I59" s="102"/>
      <c r="J59" s="102"/>
      <c r="K59" s="30" t="s">
        <v>222</v>
      </c>
      <c r="L59" s="29">
        <v>15</v>
      </c>
      <c r="M59" s="30">
        <v>1</v>
      </c>
      <c r="N59" s="30">
        <v>2</v>
      </c>
      <c r="O59" s="30">
        <v>2</v>
      </c>
      <c r="P59" s="30">
        <v>2</v>
      </c>
      <c r="Q59" s="30">
        <v>2</v>
      </c>
    </row>
    <row r="60" spans="1:18" ht="15" customHeight="1">
      <c r="A60" s="467"/>
      <c r="B60" s="529"/>
      <c r="C60" s="70" t="s">
        <v>146</v>
      </c>
      <c r="D60" s="29">
        <v>1000</v>
      </c>
      <c r="E60" s="102">
        <v>125</v>
      </c>
      <c r="F60" s="102">
        <f>+E60*D60</f>
        <v>125000</v>
      </c>
      <c r="G60" s="102"/>
      <c r="H60" s="102"/>
      <c r="I60" s="102"/>
      <c r="J60" s="102"/>
      <c r="K60" s="30" t="s">
        <v>222</v>
      </c>
      <c r="L60" s="29">
        <v>15</v>
      </c>
      <c r="M60" s="30">
        <v>1</v>
      </c>
      <c r="N60" s="30">
        <v>2</v>
      </c>
      <c r="O60" s="30">
        <v>2</v>
      </c>
      <c r="P60" s="30">
        <v>2</v>
      </c>
      <c r="Q60" s="30">
        <v>2</v>
      </c>
    </row>
    <row r="61" spans="1:18" ht="15" customHeight="1">
      <c r="A61" s="467"/>
      <c r="B61" s="529"/>
      <c r="C61" s="70" t="s">
        <v>147</v>
      </c>
      <c r="D61" s="29">
        <v>200</v>
      </c>
      <c r="E61" s="102">
        <v>125</v>
      </c>
      <c r="F61" s="102">
        <f>+E61*D61</f>
        <v>25000</v>
      </c>
      <c r="G61" s="102"/>
      <c r="H61" s="102"/>
      <c r="I61" s="102"/>
      <c r="J61" s="102"/>
      <c r="K61" s="30" t="s">
        <v>222</v>
      </c>
      <c r="L61" s="29">
        <v>15</v>
      </c>
      <c r="M61" s="30">
        <v>1</v>
      </c>
      <c r="N61" s="30">
        <v>2</v>
      </c>
      <c r="O61" s="30">
        <v>2</v>
      </c>
      <c r="P61" s="30">
        <v>2</v>
      </c>
      <c r="Q61" s="30">
        <v>2</v>
      </c>
    </row>
    <row r="62" spans="1:18" ht="15" customHeight="1">
      <c r="A62" s="467"/>
      <c r="B62" s="529"/>
      <c r="C62" s="70" t="s">
        <v>152</v>
      </c>
      <c r="D62" s="29">
        <v>3</v>
      </c>
      <c r="E62" s="102">
        <v>1500</v>
      </c>
      <c r="F62" s="102">
        <f>+E62*D62</f>
        <v>4500</v>
      </c>
      <c r="G62" s="99"/>
      <c r="H62" s="99"/>
      <c r="I62" s="99"/>
      <c r="J62" s="99"/>
      <c r="K62" s="30" t="s">
        <v>222</v>
      </c>
      <c r="L62" s="29">
        <v>15</v>
      </c>
      <c r="M62" s="30">
        <v>1</v>
      </c>
      <c r="N62" s="30">
        <v>4</v>
      </c>
      <c r="O62" s="30">
        <v>1</v>
      </c>
      <c r="P62" s="30">
        <v>3</v>
      </c>
      <c r="Q62" s="30">
        <v>5</v>
      </c>
    </row>
    <row r="63" spans="1:18" ht="15" customHeight="1">
      <c r="A63" s="467"/>
      <c r="B63" s="529"/>
      <c r="C63" s="70"/>
      <c r="D63" s="29"/>
      <c r="E63" s="102"/>
      <c r="F63" s="102"/>
      <c r="G63" s="102"/>
      <c r="H63" s="102"/>
      <c r="I63" s="102"/>
      <c r="J63" s="102"/>
      <c r="K63" s="30"/>
      <c r="L63" s="29"/>
      <c r="M63" s="30"/>
      <c r="N63" s="30"/>
      <c r="O63" s="30"/>
      <c r="P63" s="30"/>
      <c r="Q63" s="30"/>
    </row>
    <row r="64" spans="1:18" ht="15" customHeight="1">
      <c r="A64" s="467"/>
      <c r="B64" s="529"/>
      <c r="C64" s="70"/>
      <c r="D64" s="29"/>
      <c r="E64" s="102"/>
      <c r="F64" s="102"/>
      <c r="G64" s="102"/>
      <c r="H64" s="102"/>
      <c r="I64" s="102"/>
      <c r="J64" s="102"/>
      <c r="K64" s="30"/>
      <c r="L64" s="29"/>
      <c r="M64" s="30"/>
      <c r="N64" s="30"/>
      <c r="O64" s="30"/>
      <c r="P64" s="30"/>
      <c r="Q64" s="30"/>
    </row>
    <row r="65" spans="1:17" ht="15" customHeight="1">
      <c r="A65" s="467"/>
      <c r="B65" s="529"/>
      <c r="C65" s="70"/>
      <c r="D65" s="29"/>
      <c r="E65" s="102"/>
      <c r="F65" s="102"/>
      <c r="G65" s="102"/>
      <c r="H65" s="102"/>
      <c r="I65" s="102"/>
      <c r="J65" s="102"/>
      <c r="K65" s="30"/>
      <c r="L65" s="29"/>
      <c r="M65" s="30"/>
      <c r="N65" s="30"/>
      <c r="O65" s="30"/>
      <c r="P65" s="30"/>
      <c r="Q65" s="30"/>
    </row>
    <row r="66" spans="1:17" ht="15" customHeight="1">
      <c r="A66" s="467"/>
      <c r="B66" s="529"/>
      <c r="C66" s="70"/>
      <c r="D66" s="29"/>
      <c r="E66" s="102"/>
      <c r="F66" s="102"/>
      <c r="G66" s="102"/>
      <c r="H66" s="102"/>
      <c r="I66" s="102"/>
      <c r="J66" s="102"/>
      <c r="K66" s="30"/>
      <c r="L66" s="29"/>
      <c r="M66" s="30"/>
      <c r="N66" s="30"/>
      <c r="O66" s="30"/>
      <c r="P66" s="30"/>
      <c r="Q66" s="30"/>
    </row>
    <row r="67" spans="1:17" ht="15" customHeight="1">
      <c r="A67" s="467"/>
      <c r="B67" s="529"/>
      <c r="C67" s="70"/>
      <c r="D67" s="29"/>
      <c r="E67" s="102"/>
      <c r="F67" s="102"/>
      <c r="G67" s="102"/>
      <c r="H67" s="102"/>
      <c r="I67" s="102"/>
      <c r="J67" s="102"/>
      <c r="K67" s="30"/>
      <c r="L67" s="29"/>
      <c r="M67" s="30"/>
      <c r="N67" s="30"/>
      <c r="O67" s="30"/>
      <c r="P67" s="30"/>
      <c r="Q67" s="30"/>
    </row>
    <row r="68" spans="1:17">
      <c r="A68" s="467"/>
      <c r="B68" s="529"/>
      <c r="C68" s="70"/>
      <c r="D68" s="29"/>
      <c r="E68" s="102"/>
      <c r="F68" s="102"/>
      <c r="G68" s="102"/>
      <c r="H68" s="102"/>
      <c r="I68" s="102"/>
      <c r="J68" s="102"/>
      <c r="K68" s="30"/>
      <c r="L68" s="29"/>
      <c r="M68" s="30"/>
      <c r="N68" s="30"/>
      <c r="O68" s="30"/>
      <c r="P68" s="30"/>
      <c r="Q68" s="30"/>
    </row>
    <row r="69" spans="1:17">
      <c r="A69" s="467"/>
      <c r="B69" s="529"/>
      <c r="C69" s="70"/>
      <c r="D69" s="29"/>
      <c r="E69" s="102"/>
      <c r="F69" s="102"/>
      <c r="G69" s="102"/>
      <c r="H69" s="102"/>
      <c r="I69" s="102"/>
      <c r="J69" s="102"/>
      <c r="K69" s="30"/>
      <c r="L69" s="29"/>
      <c r="M69" s="30"/>
      <c r="N69" s="30"/>
      <c r="O69" s="30"/>
      <c r="P69" s="30"/>
      <c r="Q69" s="30"/>
    </row>
    <row r="70" spans="1:17">
      <c r="A70" s="467"/>
      <c r="B70" s="529"/>
      <c r="C70" s="70"/>
      <c r="D70" s="29"/>
      <c r="E70" s="102"/>
      <c r="F70" s="102"/>
      <c r="G70" s="102"/>
      <c r="H70" s="102"/>
      <c r="I70" s="102"/>
      <c r="J70" s="102"/>
      <c r="K70" s="30"/>
      <c r="L70" s="29"/>
      <c r="M70" s="30"/>
      <c r="N70" s="30"/>
      <c r="O70" s="30"/>
      <c r="P70" s="30"/>
      <c r="Q70" s="30"/>
    </row>
    <row r="71" spans="1:17">
      <c r="A71" s="467"/>
      <c r="B71" s="529"/>
      <c r="C71" s="70"/>
      <c r="D71" s="29"/>
      <c r="E71" s="102"/>
      <c r="F71" s="102"/>
      <c r="G71" s="99"/>
      <c r="H71" s="99"/>
      <c r="I71" s="99"/>
      <c r="J71" s="99"/>
      <c r="K71" s="30"/>
      <c r="L71" s="29"/>
      <c r="M71" s="30"/>
      <c r="N71" s="30"/>
      <c r="O71" s="30"/>
      <c r="P71" s="30"/>
      <c r="Q71" s="30"/>
    </row>
    <row r="76" spans="1:17">
      <c r="F76" s="34"/>
      <c r="J76" s="34"/>
    </row>
  </sheetData>
  <autoFilter ref="A16:R53"/>
  <mergeCells count="51">
    <mergeCell ref="B4:C4"/>
    <mergeCell ref="B6:D6"/>
    <mergeCell ref="B7:D7"/>
    <mergeCell ref="A10:L10"/>
    <mergeCell ref="A11:A12"/>
    <mergeCell ref="B11:B12"/>
    <mergeCell ref="C11:C12"/>
    <mergeCell ref="D11:D12"/>
    <mergeCell ref="E11:E12"/>
    <mergeCell ref="F11:F12"/>
    <mergeCell ref="L15:Q15"/>
    <mergeCell ref="G11:J11"/>
    <mergeCell ref="K11:L12"/>
    <mergeCell ref="M11:Q12"/>
    <mergeCell ref="K13:L13"/>
    <mergeCell ref="M13:Q13"/>
    <mergeCell ref="A14:L14"/>
    <mergeCell ref="A15:A16"/>
    <mergeCell ref="B15:B16"/>
    <mergeCell ref="C15:F15"/>
    <mergeCell ref="G15:J15"/>
    <mergeCell ref="K15:K16"/>
    <mergeCell ref="A39:A40"/>
    <mergeCell ref="B39:B40"/>
    <mergeCell ref="C39:C40"/>
    <mergeCell ref="D39:D40"/>
    <mergeCell ref="E39:E40"/>
    <mergeCell ref="A17:A25"/>
    <mergeCell ref="B17:B25"/>
    <mergeCell ref="A27:A37"/>
    <mergeCell ref="B27:B37"/>
    <mergeCell ref="A38:L38"/>
    <mergeCell ref="F39:F40"/>
    <mergeCell ref="G39:J39"/>
    <mergeCell ref="K39:L40"/>
    <mergeCell ref="M39:Q40"/>
    <mergeCell ref="K41:L41"/>
    <mergeCell ref="M41:Q41"/>
    <mergeCell ref="A42:L42"/>
    <mergeCell ref="A43:A44"/>
    <mergeCell ref="B43:B44"/>
    <mergeCell ref="C43:F43"/>
    <mergeCell ref="G43:J43"/>
    <mergeCell ref="K43:K44"/>
    <mergeCell ref="L43:Q43"/>
    <mergeCell ref="A45:A53"/>
    <mergeCell ref="B45:B53"/>
    <mergeCell ref="A54:A62"/>
    <mergeCell ref="B54:B62"/>
    <mergeCell ref="A63:A71"/>
    <mergeCell ref="B63:B71"/>
  </mergeCells>
  <printOptions horizontalCentered="1" verticalCentered="1"/>
  <pageMargins left="0.31496062992125984" right="0.31496062992125984" top="0.11811023622047245" bottom="0.11811023622047245" header="0.31496062992125984" footer="0.31496062992125984"/>
  <pageSetup paperSize="5" scale="55" fitToWidth="20" fitToHeight="2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6"/>
  <sheetViews>
    <sheetView topLeftCell="C150" zoomScaleNormal="100" zoomScaleSheetLayoutView="98" zoomScalePageLayoutView="73" workbookViewId="0">
      <selection activeCell="K14" sqref="K14"/>
    </sheetView>
  </sheetViews>
  <sheetFormatPr baseColWidth="10" defaultColWidth="11.42578125" defaultRowHeight="15"/>
  <cols>
    <col min="1" max="1" width="50.28515625" style="117" customWidth="1"/>
    <col min="2" max="2" width="26.42578125" style="116" customWidth="1"/>
    <col min="3" max="3" width="27.85546875" style="115" customWidth="1"/>
    <col min="4" max="4" width="26.7109375" style="114" customWidth="1"/>
    <col min="5" max="5" width="19" style="112" customWidth="1"/>
    <col min="6" max="6" width="25" style="112" customWidth="1"/>
    <col min="7" max="7" width="18.140625" style="112" customWidth="1"/>
    <col min="8" max="8" width="11.85546875" style="112" customWidth="1"/>
    <col min="9" max="9" width="13" style="112" customWidth="1"/>
    <col min="10" max="10" width="11.7109375" style="112" customWidth="1"/>
    <col min="11" max="11" width="21.140625" style="112" customWidth="1"/>
    <col min="12" max="12" width="8.7109375" style="113" customWidth="1"/>
    <col min="13" max="15" width="5.7109375" style="112" customWidth="1"/>
    <col min="16" max="16" width="6.42578125" style="112" customWidth="1"/>
    <col min="17" max="17" width="5.7109375" style="112" customWidth="1"/>
    <col min="18" max="16384" width="11.42578125" style="112"/>
  </cols>
  <sheetData>
    <row r="1" spans="1:17">
      <c r="A1" s="137" t="s">
        <v>13</v>
      </c>
      <c r="B1" s="107" t="s">
        <v>31</v>
      </c>
      <c r="C1" s="107"/>
      <c r="D1" s="138"/>
    </row>
    <row r="2" spans="1:17">
      <c r="A2" s="137" t="s">
        <v>14</v>
      </c>
      <c r="B2" s="107" t="s">
        <v>153</v>
      </c>
      <c r="C2" s="107"/>
      <c r="D2" s="138"/>
    </row>
    <row r="3" spans="1:17">
      <c r="A3" s="137" t="s">
        <v>14</v>
      </c>
      <c r="B3" s="80" t="s">
        <v>107</v>
      </c>
      <c r="C3" s="71"/>
      <c r="D3" s="138"/>
    </row>
    <row r="4" spans="1:17">
      <c r="A4" s="137" t="s">
        <v>33</v>
      </c>
      <c r="B4" s="495" t="s">
        <v>108</v>
      </c>
      <c r="C4" s="495"/>
      <c r="D4" s="138"/>
    </row>
    <row r="5" spans="1:17">
      <c r="A5" s="137" t="s">
        <v>34</v>
      </c>
      <c r="B5" s="107" t="s">
        <v>109</v>
      </c>
      <c r="C5" s="107"/>
      <c r="D5" s="138"/>
    </row>
    <row r="6" spans="1:17">
      <c r="A6" s="137" t="s">
        <v>32</v>
      </c>
      <c r="B6" s="518" t="s">
        <v>110</v>
      </c>
      <c r="C6" s="518"/>
      <c r="D6" s="518"/>
    </row>
    <row r="7" spans="1:17">
      <c r="A7" s="137" t="s">
        <v>76</v>
      </c>
      <c r="B7" s="518" t="s">
        <v>111</v>
      </c>
      <c r="C7" s="518"/>
      <c r="D7" s="518"/>
    </row>
    <row r="8" spans="1:17" ht="23.25">
      <c r="A8" s="137"/>
      <c r="B8" s="136"/>
      <c r="C8" s="107"/>
      <c r="K8" s="100" t="s">
        <v>103</v>
      </c>
    </row>
    <row r="9" spans="1:17">
      <c r="A9" s="137"/>
      <c r="B9" s="136"/>
      <c r="C9" s="107"/>
    </row>
    <row r="10" spans="1:17" ht="16.5" thickBot="1">
      <c r="A10" s="520" t="s">
        <v>0</v>
      </c>
      <c r="B10" s="520"/>
      <c r="C10" s="520"/>
      <c r="D10" s="520"/>
      <c r="E10" s="520"/>
      <c r="F10" s="520"/>
      <c r="G10" s="520"/>
      <c r="H10" s="520"/>
      <c r="I10" s="520"/>
      <c r="J10" s="520"/>
      <c r="K10" s="520"/>
      <c r="L10" s="520"/>
    </row>
    <row r="11" spans="1:17" ht="16.5" thickBot="1">
      <c r="A11" s="473" t="s">
        <v>1</v>
      </c>
      <c r="B11" s="566" t="s">
        <v>29</v>
      </c>
      <c r="C11" s="568" t="s">
        <v>2</v>
      </c>
      <c r="D11" s="570" t="s">
        <v>3</v>
      </c>
      <c r="E11" s="571" t="s">
        <v>4</v>
      </c>
      <c r="F11" s="597" t="s">
        <v>5</v>
      </c>
      <c r="G11" s="540" t="s">
        <v>6</v>
      </c>
      <c r="H11" s="541"/>
      <c r="I11" s="541"/>
      <c r="J11" s="542"/>
      <c r="K11" s="521" t="s">
        <v>11</v>
      </c>
      <c r="L11" s="522"/>
      <c r="M11" s="509" t="s">
        <v>12</v>
      </c>
      <c r="N11" s="510"/>
      <c r="O11" s="510"/>
      <c r="P11" s="510"/>
      <c r="Q11" s="511"/>
    </row>
    <row r="12" spans="1:17">
      <c r="A12" s="595"/>
      <c r="B12" s="594"/>
      <c r="C12" s="596"/>
      <c r="D12" s="601"/>
      <c r="E12" s="600"/>
      <c r="F12" s="598"/>
      <c r="G12" s="275" t="s">
        <v>7</v>
      </c>
      <c r="H12" s="275" t="s">
        <v>8</v>
      </c>
      <c r="I12" s="275" t="s">
        <v>36</v>
      </c>
      <c r="J12" s="275" t="s">
        <v>10</v>
      </c>
      <c r="K12" s="523"/>
      <c r="L12" s="524"/>
      <c r="M12" s="512"/>
      <c r="N12" s="513"/>
      <c r="O12" s="513"/>
      <c r="P12" s="513"/>
      <c r="Q12" s="514"/>
    </row>
    <row r="13" spans="1:17" ht="60">
      <c r="A13" s="247" t="s">
        <v>143</v>
      </c>
      <c r="B13" s="109" t="s">
        <v>142</v>
      </c>
      <c r="C13" s="109" t="s">
        <v>112</v>
      </c>
      <c r="D13" s="109" t="s">
        <v>113</v>
      </c>
      <c r="E13" s="134"/>
      <c r="F13" s="133"/>
      <c r="G13" s="132"/>
      <c r="H13" s="132"/>
      <c r="I13" s="132"/>
      <c r="J13" s="132"/>
      <c r="K13" s="491">
        <f>SUM(B18:B58)</f>
        <v>1483930</v>
      </c>
      <c r="L13" s="492"/>
      <c r="M13" s="507"/>
      <c r="N13" s="599"/>
      <c r="O13" s="599"/>
      <c r="P13" s="599"/>
      <c r="Q13" s="599"/>
    </row>
    <row r="14" spans="1:17">
      <c r="A14" s="151"/>
      <c r="B14" s="147"/>
      <c r="C14" s="147"/>
      <c r="D14" s="147"/>
      <c r="E14" s="129"/>
      <c r="F14" s="148"/>
      <c r="G14" s="128"/>
      <c r="H14" s="128"/>
      <c r="I14" s="128"/>
      <c r="J14" s="128"/>
      <c r="K14" s="149">
        <f>+K13+K65+K77+K116+K149</f>
        <v>3900230</v>
      </c>
      <c r="L14" s="149"/>
      <c r="M14" s="147"/>
      <c r="N14" s="127"/>
      <c r="O14" s="127"/>
      <c r="P14" s="127"/>
      <c r="Q14" s="158"/>
    </row>
    <row r="15" spans="1:17">
      <c r="A15" s="150"/>
      <c r="B15" s="153"/>
      <c r="C15" s="153"/>
      <c r="D15" s="153"/>
      <c r="E15" s="152"/>
      <c r="F15" s="155"/>
      <c r="G15" s="154"/>
      <c r="H15" s="154"/>
      <c r="I15" s="154"/>
      <c r="J15" s="154"/>
      <c r="K15" s="156"/>
      <c r="L15" s="156"/>
      <c r="M15" s="153"/>
      <c r="N15" s="157"/>
      <c r="O15" s="157"/>
      <c r="P15" s="157"/>
      <c r="Q15" s="159"/>
    </row>
    <row r="16" spans="1:17" ht="50.25" customHeight="1">
      <c r="A16" s="543" t="s">
        <v>16</v>
      </c>
      <c r="B16" s="553" t="s">
        <v>17</v>
      </c>
      <c r="C16" s="550" t="s">
        <v>18</v>
      </c>
      <c r="D16" s="551"/>
      <c r="E16" s="551"/>
      <c r="F16" s="552"/>
      <c r="G16" s="550" t="s">
        <v>35</v>
      </c>
      <c r="H16" s="551"/>
      <c r="I16" s="551"/>
      <c r="J16" s="552"/>
      <c r="K16" s="548" t="s">
        <v>22</v>
      </c>
      <c r="L16" s="545" t="s">
        <v>30</v>
      </c>
      <c r="M16" s="546"/>
      <c r="N16" s="546"/>
      <c r="O16" s="546"/>
      <c r="P16" s="546"/>
      <c r="Q16" s="547"/>
    </row>
    <row r="17" spans="1:17" ht="41.25" customHeight="1">
      <c r="A17" s="544"/>
      <c r="B17" s="554"/>
      <c r="C17" s="260" t="s">
        <v>37</v>
      </c>
      <c r="D17" s="260" t="s">
        <v>19</v>
      </c>
      <c r="E17" s="260" t="s">
        <v>20</v>
      </c>
      <c r="F17" s="260" t="s">
        <v>21</v>
      </c>
      <c r="G17" s="260" t="s">
        <v>7</v>
      </c>
      <c r="H17" s="260" t="s">
        <v>8</v>
      </c>
      <c r="I17" s="260" t="s">
        <v>9</v>
      </c>
      <c r="J17" s="260" t="s">
        <v>10</v>
      </c>
      <c r="K17" s="549"/>
      <c r="L17" s="277" t="s">
        <v>23</v>
      </c>
      <c r="M17" s="277" t="s">
        <v>24</v>
      </c>
      <c r="N17" s="277" t="s">
        <v>25</v>
      </c>
      <c r="O17" s="277" t="s">
        <v>26</v>
      </c>
      <c r="P17" s="277" t="s">
        <v>27</v>
      </c>
      <c r="Q17" s="277" t="s">
        <v>28</v>
      </c>
    </row>
    <row r="18" spans="1:17" ht="15" customHeight="1">
      <c r="A18" s="481" t="s">
        <v>393</v>
      </c>
      <c r="B18" s="555">
        <f>SUM(F20:F24)</f>
        <v>429450</v>
      </c>
      <c r="C18" s="70"/>
      <c r="D18" s="118"/>
      <c r="E18" s="121"/>
      <c r="F18" s="121"/>
      <c r="G18" s="121"/>
      <c r="H18" s="121"/>
      <c r="I18" s="121"/>
      <c r="J18" s="121"/>
      <c r="K18" s="120"/>
      <c r="L18" s="118"/>
      <c r="M18" s="120"/>
      <c r="N18" s="120"/>
      <c r="O18" s="120"/>
      <c r="P18" s="120"/>
      <c r="Q18" s="120"/>
    </row>
    <row r="19" spans="1:17" ht="45" hidden="1" customHeight="1">
      <c r="A19" s="482"/>
      <c r="B19" s="555"/>
      <c r="C19" s="70" t="s">
        <v>133</v>
      </c>
      <c r="D19" s="118">
        <v>20</v>
      </c>
      <c r="E19" s="121"/>
      <c r="F19" s="121"/>
      <c r="G19" s="121"/>
      <c r="H19" s="121"/>
      <c r="I19" s="121"/>
      <c r="J19" s="121"/>
      <c r="K19" s="120"/>
      <c r="L19" s="118"/>
      <c r="M19" s="120"/>
      <c r="N19" s="120"/>
      <c r="O19" s="120"/>
      <c r="P19" s="120"/>
      <c r="Q19" s="120"/>
    </row>
    <row r="20" spans="1:17">
      <c r="A20" s="482"/>
      <c r="B20" s="555"/>
      <c r="C20" s="70" t="s">
        <v>394</v>
      </c>
      <c r="D20" s="118">
        <v>40</v>
      </c>
      <c r="E20" s="121">
        <v>1800</v>
      </c>
      <c r="F20" s="121">
        <f>+E20*D20</f>
        <v>72000</v>
      </c>
      <c r="G20" s="121"/>
      <c r="H20" s="121"/>
      <c r="I20" s="121"/>
      <c r="J20" s="121"/>
      <c r="K20" s="120"/>
      <c r="L20" s="118"/>
      <c r="M20" s="120"/>
      <c r="N20" s="120"/>
      <c r="O20" s="120"/>
      <c r="P20" s="120"/>
      <c r="Q20" s="120"/>
    </row>
    <row r="21" spans="1:17">
      <c r="A21" s="482"/>
      <c r="B21" s="555"/>
      <c r="C21" s="70" t="s">
        <v>132</v>
      </c>
      <c r="D21" s="118">
        <v>225</v>
      </c>
      <c r="E21" s="121">
        <v>250</v>
      </c>
      <c r="F21" s="121">
        <f t="shared" ref="F21:F24" si="0">+E21*D21</f>
        <v>56250</v>
      </c>
      <c r="G21" s="121"/>
      <c r="H21" s="121"/>
      <c r="I21" s="121"/>
      <c r="J21" s="121"/>
      <c r="K21" s="120"/>
      <c r="L21" s="118"/>
      <c r="M21" s="120"/>
      <c r="N21" s="120"/>
      <c r="O21" s="120"/>
      <c r="P21" s="120"/>
      <c r="Q21" s="120"/>
    </row>
    <row r="22" spans="1:17">
      <c r="A22" s="482"/>
      <c r="B22" s="555"/>
      <c r="C22" s="70" t="s">
        <v>390</v>
      </c>
      <c r="D22" s="118">
        <v>20</v>
      </c>
      <c r="E22" s="121">
        <v>1500</v>
      </c>
      <c r="F22" s="121">
        <f t="shared" si="0"/>
        <v>30000</v>
      </c>
      <c r="G22" s="121"/>
      <c r="H22" s="121"/>
      <c r="I22" s="121"/>
      <c r="J22" s="121"/>
      <c r="K22" s="120"/>
      <c r="L22" s="118"/>
      <c r="M22" s="120"/>
      <c r="N22" s="120"/>
      <c r="O22" s="120"/>
      <c r="P22" s="120"/>
      <c r="Q22" s="120"/>
    </row>
    <row r="23" spans="1:17">
      <c r="A23" s="482"/>
      <c r="B23" s="555"/>
      <c r="C23" s="70" t="s">
        <v>157</v>
      </c>
      <c r="D23" s="118">
        <v>600</v>
      </c>
      <c r="E23" s="121">
        <v>450</v>
      </c>
      <c r="F23" s="121">
        <f t="shared" si="0"/>
        <v>270000</v>
      </c>
      <c r="G23" s="121"/>
      <c r="H23" s="121"/>
      <c r="I23" s="121"/>
      <c r="J23" s="121"/>
      <c r="K23" s="120"/>
      <c r="L23" s="118"/>
      <c r="M23" s="120"/>
      <c r="N23" s="120"/>
      <c r="O23" s="120"/>
      <c r="P23" s="120"/>
      <c r="Q23" s="120"/>
    </row>
    <row r="24" spans="1:17">
      <c r="A24" s="535"/>
      <c r="B24" s="555"/>
      <c r="C24" s="70" t="s">
        <v>202</v>
      </c>
      <c r="D24" s="118">
        <v>20</v>
      </c>
      <c r="E24" s="121">
        <v>60</v>
      </c>
      <c r="F24" s="121">
        <f t="shared" si="0"/>
        <v>1200</v>
      </c>
      <c r="G24" s="99"/>
      <c r="H24" s="99"/>
      <c r="I24" s="99"/>
      <c r="J24" s="99"/>
      <c r="K24" s="120"/>
      <c r="L24" s="118"/>
      <c r="M24" s="120"/>
      <c r="N24" s="120"/>
      <c r="O24" s="120"/>
      <c r="P24" s="120"/>
      <c r="Q24" s="120"/>
    </row>
    <row r="25" spans="1:17" ht="29.25" customHeight="1">
      <c r="A25" s="467" t="s">
        <v>389</v>
      </c>
      <c r="B25" s="555">
        <f>SUM(F26:F37)</f>
        <v>686300</v>
      </c>
      <c r="C25" s="121"/>
      <c r="D25" s="121"/>
      <c r="E25" s="121"/>
      <c r="F25" s="121"/>
      <c r="G25" s="121"/>
      <c r="H25" s="121"/>
      <c r="I25" s="121"/>
      <c r="J25" s="121"/>
      <c r="K25" s="120"/>
      <c r="L25" s="118"/>
      <c r="M25" s="120"/>
      <c r="N25" s="120"/>
      <c r="O25" s="120"/>
      <c r="P25" s="120"/>
      <c r="Q25" s="120"/>
    </row>
    <row r="26" spans="1:17" s="119" customFormat="1" ht="19.5" customHeight="1">
      <c r="A26" s="467"/>
      <c r="B26" s="555"/>
      <c r="C26" s="70" t="s">
        <v>388</v>
      </c>
      <c r="D26" s="118">
        <v>10</v>
      </c>
      <c r="E26" s="121">
        <v>1500</v>
      </c>
      <c r="F26" s="121">
        <f t="shared" ref="F26:F37" si="1">+E26*D26</f>
        <v>15000</v>
      </c>
      <c r="G26" s="146"/>
      <c r="H26" s="146">
        <v>4</v>
      </c>
      <c r="I26" s="146">
        <v>4</v>
      </c>
      <c r="J26" s="146">
        <v>2</v>
      </c>
      <c r="K26" s="120"/>
      <c r="L26" s="118">
        <v>15</v>
      </c>
      <c r="M26" s="120">
        <v>1</v>
      </c>
      <c r="N26" s="120"/>
      <c r="O26" s="120"/>
      <c r="P26" s="120"/>
      <c r="Q26" s="120"/>
    </row>
    <row r="27" spans="1:17" s="119" customFormat="1" ht="18" customHeight="1">
      <c r="A27" s="467"/>
      <c r="B27" s="555"/>
      <c r="C27" s="70" t="s">
        <v>367</v>
      </c>
      <c r="D27" s="118">
        <v>10</v>
      </c>
      <c r="E27" s="121">
        <v>2400</v>
      </c>
      <c r="F27" s="121">
        <f t="shared" si="1"/>
        <v>24000</v>
      </c>
      <c r="G27" s="121"/>
      <c r="H27" s="121"/>
      <c r="I27" s="121"/>
      <c r="J27" s="121"/>
      <c r="K27" s="120"/>
      <c r="L27" s="118"/>
      <c r="M27" s="120"/>
      <c r="N27" s="120"/>
      <c r="O27" s="120"/>
      <c r="P27" s="120"/>
      <c r="Q27" s="120"/>
    </row>
    <row r="28" spans="1:17" ht="14.25" customHeight="1">
      <c r="A28" s="467"/>
      <c r="B28" s="555"/>
      <c r="C28" s="70" t="s">
        <v>392</v>
      </c>
      <c r="D28" s="118">
        <v>20</v>
      </c>
      <c r="E28" s="121">
        <v>1800</v>
      </c>
      <c r="F28" s="121">
        <f t="shared" si="1"/>
        <v>36000</v>
      </c>
      <c r="G28" s="121"/>
      <c r="H28" s="121"/>
      <c r="I28" s="121"/>
      <c r="J28" s="121"/>
      <c r="K28" s="120"/>
      <c r="L28" s="118"/>
      <c r="M28" s="120"/>
      <c r="N28" s="120"/>
      <c r="O28" s="120"/>
      <c r="P28" s="120"/>
      <c r="Q28" s="120"/>
    </row>
    <row r="29" spans="1:17" s="123" customFormat="1" ht="20.25" customHeight="1">
      <c r="A29" s="467"/>
      <c r="B29" s="555"/>
      <c r="C29" s="70" t="s">
        <v>132</v>
      </c>
      <c r="D29" s="118">
        <v>20</v>
      </c>
      <c r="E29" s="121">
        <v>250</v>
      </c>
      <c r="F29" s="121">
        <f t="shared" si="1"/>
        <v>5000</v>
      </c>
      <c r="G29" s="121"/>
      <c r="H29" s="121"/>
      <c r="I29" s="121"/>
      <c r="J29" s="121"/>
      <c r="K29" s="120"/>
      <c r="L29" s="118"/>
      <c r="M29" s="120"/>
      <c r="N29" s="120"/>
      <c r="O29" s="120"/>
      <c r="P29" s="120"/>
      <c r="Q29" s="120"/>
    </row>
    <row r="30" spans="1:17" s="123" customFormat="1" ht="19.5" customHeight="1">
      <c r="A30" s="467"/>
      <c r="B30" s="555"/>
      <c r="C30" s="70" t="s">
        <v>157</v>
      </c>
      <c r="D30" s="118">
        <v>400</v>
      </c>
      <c r="E30" s="121">
        <v>450</v>
      </c>
      <c r="F30" s="121">
        <f t="shared" si="1"/>
        <v>180000</v>
      </c>
      <c r="G30" s="121"/>
      <c r="H30" s="121"/>
      <c r="I30" s="121"/>
      <c r="J30" s="121"/>
      <c r="K30" s="120"/>
      <c r="L30" s="118"/>
      <c r="M30" s="120"/>
      <c r="N30" s="120"/>
      <c r="O30" s="120"/>
      <c r="P30" s="120"/>
      <c r="Q30" s="120"/>
    </row>
    <row r="31" spans="1:17" s="123" customFormat="1" ht="15.75" customHeight="1">
      <c r="A31" s="467"/>
      <c r="B31" s="555"/>
      <c r="C31" s="70" t="s">
        <v>202</v>
      </c>
      <c r="D31" s="118">
        <v>5</v>
      </c>
      <c r="E31" s="121">
        <v>60</v>
      </c>
      <c r="F31" s="121">
        <f t="shared" si="1"/>
        <v>300</v>
      </c>
      <c r="G31" s="121"/>
      <c r="H31" s="121"/>
      <c r="I31" s="121"/>
      <c r="J31" s="121"/>
      <c r="K31" s="120"/>
      <c r="L31" s="118"/>
      <c r="M31" s="120"/>
      <c r="N31" s="120"/>
      <c r="O31" s="120"/>
      <c r="P31" s="120"/>
      <c r="Q31" s="120"/>
    </row>
    <row r="32" spans="1:17" s="123" customFormat="1" ht="15.75" customHeight="1">
      <c r="A32" s="467"/>
      <c r="B32" s="555"/>
      <c r="C32" s="70" t="s">
        <v>203</v>
      </c>
      <c r="D32" s="118">
        <v>400</v>
      </c>
      <c r="E32" s="121">
        <v>750</v>
      </c>
      <c r="F32" s="121">
        <f t="shared" si="1"/>
        <v>300000</v>
      </c>
      <c r="G32" s="121"/>
      <c r="H32" s="121"/>
      <c r="I32" s="121"/>
      <c r="J32" s="121"/>
      <c r="K32" s="120"/>
      <c r="L32" s="118"/>
      <c r="M32" s="120"/>
      <c r="N32" s="120"/>
      <c r="O32" s="120"/>
      <c r="P32" s="120"/>
      <c r="Q32" s="120"/>
    </row>
    <row r="33" spans="1:18" s="123" customFormat="1" ht="15.75" customHeight="1">
      <c r="A33" s="467"/>
      <c r="B33" s="555"/>
      <c r="C33" s="70" t="s">
        <v>138</v>
      </c>
      <c r="D33" s="118">
        <v>400</v>
      </c>
      <c r="E33" s="121">
        <v>15</v>
      </c>
      <c r="F33" s="121">
        <f t="shared" si="1"/>
        <v>6000</v>
      </c>
      <c r="G33" s="121"/>
      <c r="H33" s="121"/>
      <c r="I33" s="121"/>
      <c r="J33" s="121"/>
      <c r="K33" s="120"/>
      <c r="L33" s="118"/>
      <c r="M33" s="120"/>
      <c r="N33" s="120"/>
      <c r="O33" s="120"/>
      <c r="P33" s="120"/>
      <c r="Q33" s="120"/>
    </row>
    <row r="34" spans="1:18" s="123" customFormat="1" ht="15.75" customHeight="1">
      <c r="A34" s="467"/>
      <c r="B34" s="555"/>
      <c r="C34" s="70" t="s">
        <v>137</v>
      </c>
      <c r="D34" s="118">
        <v>400</v>
      </c>
      <c r="E34" s="121">
        <v>195</v>
      </c>
      <c r="F34" s="121">
        <f t="shared" si="1"/>
        <v>78000</v>
      </c>
      <c r="G34" s="121"/>
      <c r="H34" s="121"/>
      <c r="I34" s="121"/>
      <c r="J34" s="121"/>
      <c r="K34" s="120"/>
      <c r="L34" s="118"/>
      <c r="M34" s="120"/>
      <c r="N34" s="120"/>
      <c r="O34" s="120"/>
      <c r="P34" s="120"/>
      <c r="Q34" s="120"/>
    </row>
    <row r="35" spans="1:18" s="123" customFormat="1" ht="15.75" customHeight="1">
      <c r="A35" s="467"/>
      <c r="B35" s="555"/>
      <c r="C35" s="70" t="s">
        <v>159</v>
      </c>
      <c r="D35" s="118">
        <v>400</v>
      </c>
      <c r="E35" s="121">
        <v>35</v>
      </c>
      <c r="F35" s="121">
        <f t="shared" si="1"/>
        <v>14000</v>
      </c>
      <c r="G35" s="121"/>
      <c r="H35" s="121"/>
      <c r="I35" s="121"/>
      <c r="J35" s="121"/>
      <c r="K35" s="120"/>
      <c r="L35" s="118"/>
      <c r="M35" s="120"/>
      <c r="N35" s="120"/>
      <c r="O35" s="120"/>
      <c r="P35" s="120"/>
      <c r="Q35" s="120"/>
    </row>
    <row r="36" spans="1:18" s="123" customFormat="1" ht="15.75" customHeight="1">
      <c r="A36" s="467"/>
      <c r="B36" s="555"/>
      <c r="C36" s="70" t="s">
        <v>204</v>
      </c>
      <c r="D36" s="118">
        <v>20</v>
      </c>
      <c r="E36" s="121">
        <v>300</v>
      </c>
      <c r="F36" s="121">
        <f t="shared" si="1"/>
        <v>6000</v>
      </c>
      <c r="G36" s="121"/>
      <c r="H36" s="121"/>
      <c r="I36" s="121"/>
      <c r="J36" s="121"/>
      <c r="K36" s="120"/>
      <c r="L36" s="118"/>
      <c r="M36" s="120"/>
      <c r="N36" s="120"/>
      <c r="O36" s="120"/>
      <c r="P36" s="120"/>
      <c r="Q36" s="120"/>
    </row>
    <row r="37" spans="1:18" s="123" customFormat="1" ht="22.5" customHeight="1">
      <c r="A37" s="467"/>
      <c r="B37" s="555"/>
      <c r="C37" s="70" t="s">
        <v>160</v>
      </c>
      <c r="D37" s="118">
        <v>400</v>
      </c>
      <c r="E37" s="121">
        <v>55</v>
      </c>
      <c r="F37" s="121">
        <f t="shared" si="1"/>
        <v>22000</v>
      </c>
      <c r="G37" s="99"/>
      <c r="H37" s="99"/>
      <c r="I37" s="99"/>
      <c r="J37" s="99"/>
      <c r="K37" s="120"/>
      <c r="L37" s="118"/>
      <c r="M37" s="120"/>
      <c r="N37" s="120"/>
      <c r="O37" s="120"/>
      <c r="P37" s="120"/>
      <c r="Q37" s="120"/>
    </row>
    <row r="38" spans="1:18" s="124" customFormat="1" ht="22.5" customHeight="1">
      <c r="A38" s="507" t="s">
        <v>114</v>
      </c>
      <c r="B38" s="592">
        <f>SUM(F39:F46)</f>
        <v>113060</v>
      </c>
      <c r="C38" s="70"/>
      <c r="D38" s="118"/>
      <c r="E38" s="121"/>
      <c r="F38" s="121"/>
      <c r="G38" s="121"/>
      <c r="H38" s="121"/>
      <c r="I38" s="121"/>
      <c r="J38" s="121"/>
      <c r="K38" s="120"/>
      <c r="L38" s="118"/>
      <c r="M38" s="120"/>
      <c r="N38" s="120"/>
      <c r="O38" s="120"/>
      <c r="P38" s="120"/>
      <c r="Q38" s="120"/>
    </row>
    <row r="39" spans="1:18" s="124" customFormat="1" ht="22.5" customHeight="1">
      <c r="A39" s="507"/>
      <c r="B39" s="593"/>
      <c r="C39" s="70" t="s">
        <v>365</v>
      </c>
      <c r="D39" s="118">
        <v>6</v>
      </c>
      <c r="E39" s="121">
        <v>1500</v>
      </c>
      <c r="F39" s="121">
        <f>+E39*D39</f>
        <v>9000</v>
      </c>
      <c r="G39" s="146"/>
      <c r="H39" s="146">
        <v>2</v>
      </c>
      <c r="I39" s="146">
        <v>2</v>
      </c>
      <c r="J39" s="146">
        <v>2</v>
      </c>
      <c r="K39" s="120"/>
      <c r="L39" s="118">
        <v>15</v>
      </c>
      <c r="M39" s="120">
        <v>1</v>
      </c>
      <c r="N39" s="120"/>
      <c r="O39" s="120"/>
      <c r="P39" s="120"/>
      <c r="Q39" s="120"/>
    </row>
    <row r="40" spans="1:18" s="123" customFormat="1" ht="22.5" customHeight="1">
      <c r="A40" s="507"/>
      <c r="B40" s="593"/>
      <c r="C40" s="70" t="s">
        <v>367</v>
      </c>
      <c r="D40" s="118">
        <v>6</v>
      </c>
      <c r="E40" s="121">
        <v>2400</v>
      </c>
      <c r="F40" s="121">
        <f t="shared" ref="F40:F46" si="2">+E40*D40</f>
        <v>14400</v>
      </c>
      <c r="G40" s="121"/>
      <c r="H40" s="121"/>
      <c r="I40" s="121"/>
      <c r="J40" s="121"/>
      <c r="K40" s="120"/>
      <c r="L40" s="118"/>
      <c r="M40" s="120"/>
      <c r="N40" s="120"/>
      <c r="O40" s="120"/>
      <c r="P40" s="120"/>
      <c r="Q40" s="120"/>
    </row>
    <row r="41" spans="1:18" s="123" customFormat="1" ht="22.5" customHeight="1">
      <c r="A41" s="507"/>
      <c r="B41" s="593"/>
      <c r="C41" s="70" t="s">
        <v>392</v>
      </c>
      <c r="D41" s="118">
        <v>12</v>
      </c>
      <c r="E41" s="121">
        <v>1800</v>
      </c>
      <c r="F41" s="121">
        <f t="shared" si="2"/>
        <v>21600</v>
      </c>
      <c r="G41" s="121"/>
      <c r="H41" s="121"/>
      <c r="I41" s="121"/>
      <c r="J41" s="121"/>
      <c r="K41" s="120"/>
      <c r="L41" s="118"/>
      <c r="M41" s="120"/>
      <c r="N41" s="120"/>
      <c r="O41" s="120"/>
      <c r="P41" s="120"/>
      <c r="Q41" s="120"/>
    </row>
    <row r="42" spans="1:18" s="123" customFormat="1" ht="22.5" customHeight="1">
      <c r="A42" s="507"/>
      <c r="B42" s="593"/>
      <c r="C42" s="70" t="s">
        <v>132</v>
      </c>
      <c r="D42" s="118">
        <v>80</v>
      </c>
      <c r="E42" s="121">
        <v>250</v>
      </c>
      <c r="F42" s="121">
        <f t="shared" si="2"/>
        <v>20000</v>
      </c>
      <c r="G42" s="121"/>
      <c r="H42" s="121"/>
      <c r="I42" s="121"/>
      <c r="J42" s="121"/>
      <c r="K42" s="120"/>
      <c r="L42" s="118"/>
      <c r="M42" s="120"/>
      <c r="N42" s="120"/>
      <c r="O42" s="120"/>
      <c r="P42" s="120"/>
      <c r="Q42" s="120"/>
    </row>
    <row r="43" spans="1:18" s="123" customFormat="1" ht="22.5" customHeight="1">
      <c r="A43" s="507"/>
      <c r="B43" s="593"/>
      <c r="C43" s="70" t="s">
        <v>202</v>
      </c>
      <c r="D43" s="118">
        <v>6</v>
      </c>
      <c r="E43" s="121">
        <v>60</v>
      </c>
      <c r="F43" s="121">
        <f t="shared" si="2"/>
        <v>360</v>
      </c>
      <c r="G43" s="121"/>
      <c r="H43" s="121"/>
      <c r="I43" s="121"/>
      <c r="J43" s="121"/>
      <c r="K43" s="120"/>
      <c r="L43" s="118"/>
      <c r="M43" s="120"/>
      <c r="N43" s="120"/>
      <c r="O43" s="120"/>
      <c r="P43" s="120"/>
      <c r="Q43" s="120"/>
    </row>
    <row r="44" spans="1:18" s="123" customFormat="1" ht="22.5" customHeight="1">
      <c r="A44" s="507"/>
      <c r="B44" s="593"/>
      <c r="C44" s="70" t="s">
        <v>160</v>
      </c>
      <c r="D44" s="118">
        <v>180</v>
      </c>
      <c r="E44" s="121">
        <v>55</v>
      </c>
      <c r="F44" s="121">
        <f t="shared" si="2"/>
        <v>9900</v>
      </c>
      <c r="G44" s="121"/>
      <c r="H44" s="121"/>
      <c r="I44" s="121"/>
      <c r="J44" s="121"/>
      <c r="K44" s="120"/>
      <c r="L44" s="118"/>
      <c r="M44" s="120"/>
      <c r="N44" s="120"/>
      <c r="O44" s="120"/>
      <c r="P44" s="120"/>
      <c r="Q44" s="120"/>
    </row>
    <row r="45" spans="1:18" s="122" customFormat="1" ht="22.5" customHeight="1">
      <c r="A45" s="507"/>
      <c r="B45" s="593"/>
      <c r="C45" s="70" t="s">
        <v>161</v>
      </c>
      <c r="D45" s="118">
        <v>180</v>
      </c>
      <c r="E45" s="121">
        <v>15</v>
      </c>
      <c r="F45" s="121">
        <f t="shared" si="2"/>
        <v>2700</v>
      </c>
      <c r="G45" s="121"/>
      <c r="H45" s="121"/>
      <c r="I45" s="121"/>
      <c r="J45" s="121"/>
      <c r="K45" s="120"/>
      <c r="L45" s="118"/>
      <c r="M45" s="120"/>
      <c r="N45" s="120"/>
      <c r="O45" s="120"/>
      <c r="P45" s="120"/>
      <c r="Q45" s="120"/>
      <c r="R45" s="32"/>
    </row>
    <row r="46" spans="1:18" s="122" customFormat="1" ht="22.5" customHeight="1">
      <c r="A46" s="507"/>
      <c r="B46" s="593"/>
      <c r="C46" s="70" t="s">
        <v>205</v>
      </c>
      <c r="D46" s="118">
        <v>180</v>
      </c>
      <c r="E46" s="121">
        <v>195</v>
      </c>
      <c r="F46" s="121">
        <f t="shared" si="2"/>
        <v>35100</v>
      </c>
      <c r="G46" s="121"/>
      <c r="H46" s="121"/>
      <c r="I46" s="121"/>
      <c r="J46" s="121"/>
      <c r="K46" s="120"/>
      <c r="L46" s="118"/>
      <c r="M46" s="120"/>
      <c r="N46" s="120"/>
      <c r="O46" s="120"/>
      <c r="P46" s="120"/>
      <c r="Q46" s="120"/>
      <c r="R46" s="32"/>
    </row>
    <row r="47" spans="1:18" s="124" customFormat="1" ht="20.25" customHeight="1">
      <c r="A47" s="481" t="s">
        <v>115</v>
      </c>
      <c r="B47" s="589">
        <f>SUM(F48:F51)</f>
        <v>31250</v>
      </c>
      <c r="C47" s="70"/>
      <c r="D47" s="118"/>
      <c r="E47" s="121"/>
      <c r="F47" s="121"/>
      <c r="G47" s="121"/>
      <c r="H47" s="121"/>
      <c r="I47" s="121"/>
      <c r="J47" s="121"/>
      <c r="K47" s="120"/>
      <c r="L47" s="118"/>
      <c r="M47" s="120"/>
      <c r="N47" s="120"/>
      <c r="O47" s="120"/>
      <c r="P47" s="120"/>
      <c r="Q47" s="120"/>
    </row>
    <row r="48" spans="1:18" s="124" customFormat="1" ht="20.25" customHeight="1">
      <c r="A48" s="482"/>
      <c r="B48" s="590"/>
      <c r="C48" s="70"/>
      <c r="D48" s="118"/>
      <c r="E48" s="121"/>
      <c r="F48" s="121"/>
      <c r="G48" s="146"/>
      <c r="H48" s="146"/>
      <c r="I48" s="146"/>
      <c r="J48" s="160" t="s">
        <v>206</v>
      </c>
      <c r="K48" s="120"/>
      <c r="L48" s="118">
        <v>15</v>
      </c>
      <c r="M48" s="120">
        <v>1</v>
      </c>
      <c r="N48" s="120"/>
      <c r="O48" s="120"/>
      <c r="P48" s="120"/>
      <c r="Q48" s="120"/>
    </row>
    <row r="49" spans="1:18" s="123" customFormat="1" ht="20.25" customHeight="1">
      <c r="A49" s="482"/>
      <c r="B49" s="590"/>
      <c r="C49" s="70" t="s">
        <v>132</v>
      </c>
      <c r="D49" s="118">
        <v>125</v>
      </c>
      <c r="E49" s="121">
        <v>250</v>
      </c>
      <c r="F49" s="121">
        <f>+E49*D49</f>
        <v>31250</v>
      </c>
      <c r="G49" s="121"/>
      <c r="H49" s="121"/>
      <c r="I49" s="121"/>
      <c r="J49" s="121"/>
      <c r="K49" s="120"/>
      <c r="L49" s="118"/>
      <c r="M49" s="120"/>
      <c r="N49" s="120"/>
      <c r="O49" s="120"/>
      <c r="P49" s="120"/>
      <c r="Q49" s="120"/>
    </row>
    <row r="50" spans="1:18" s="122" customFormat="1" ht="20.25" customHeight="1">
      <c r="A50" s="482"/>
      <c r="B50" s="590"/>
      <c r="C50" s="70"/>
      <c r="D50" s="118"/>
      <c r="E50" s="121"/>
      <c r="F50" s="121"/>
      <c r="G50" s="121"/>
      <c r="H50" s="121"/>
      <c r="I50" s="121"/>
      <c r="J50" s="121"/>
      <c r="K50" s="120"/>
      <c r="L50" s="118"/>
      <c r="M50" s="120"/>
      <c r="N50" s="120"/>
      <c r="O50" s="120"/>
      <c r="P50" s="120"/>
      <c r="Q50" s="120"/>
      <c r="R50" s="32"/>
    </row>
    <row r="51" spans="1:18" s="122" customFormat="1" ht="20.25" customHeight="1">
      <c r="A51" s="535"/>
      <c r="B51" s="591"/>
      <c r="C51" s="70"/>
      <c r="D51" s="118"/>
      <c r="E51" s="121"/>
      <c r="F51" s="121"/>
      <c r="G51" s="99"/>
      <c r="H51" s="99"/>
      <c r="I51" s="99"/>
      <c r="J51" s="99"/>
      <c r="K51" s="120"/>
      <c r="L51" s="118"/>
      <c r="M51" s="120"/>
      <c r="N51" s="120"/>
      <c r="O51" s="120"/>
      <c r="P51" s="120"/>
      <c r="Q51" s="120"/>
      <c r="R51" s="32"/>
    </row>
    <row r="52" spans="1:18" s="122" customFormat="1">
      <c r="A52" s="481" t="s">
        <v>116</v>
      </c>
      <c r="B52" s="589">
        <f>SUM(F54:F58)</f>
        <v>223870</v>
      </c>
      <c r="C52" s="70"/>
      <c r="D52" s="118"/>
      <c r="E52" s="121"/>
      <c r="F52" s="121"/>
      <c r="G52" s="121"/>
      <c r="H52" s="121"/>
      <c r="I52" s="121"/>
      <c r="J52" s="121"/>
      <c r="K52" s="120"/>
      <c r="L52" s="118"/>
      <c r="M52" s="120"/>
      <c r="N52" s="120"/>
      <c r="O52" s="120"/>
      <c r="P52" s="120"/>
      <c r="Q52" s="120"/>
      <c r="R52" s="32"/>
    </row>
    <row r="53" spans="1:18" s="119" customFormat="1" ht="15" customHeight="1">
      <c r="A53" s="482"/>
      <c r="B53" s="590"/>
      <c r="C53" s="70"/>
      <c r="D53" s="118"/>
      <c r="E53" s="121"/>
      <c r="F53" s="121"/>
      <c r="G53" s="146"/>
      <c r="H53" s="146"/>
      <c r="I53" s="146"/>
      <c r="J53" s="146"/>
      <c r="K53" s="120"/>
      <c r="L53" s="118"/>
      <c r="M53" s="120"/>
      <c r="N53" s="120"/>
      <c r="O53" s="120"/>
      <c r="P53" s="120"/>
      <c r="Q53" s="120"/>
      <c r="R53" s="67"/>
    </row>
    <row r="54" spans="1:18" ht="41.25" customHeight="1">
      <c r="A54" s="482"/>
      <c r="B54" s="590"/>
      <c r="C54" s="70" t="s">
        <v>207</v>
      </c>
      <c r="D54" s="118">
        <f>42*24</f>
        <v>1008</v>
      </c>
      <c r="E54" s="121">
        <v>15</v>
      </c>
      <c r="F54" s="121">
        <f>+E54*D54</f>
        <v>15120</v>
      </c>
      <c r="G54" s="121"/>
      <c r="H54" s="121"/>
      <c r="I54" s="121"/>
      <c r="J54" s="145" t="s">
        <v>206</v>
      </c>
      <c r="K54" s="120"/>
      <c r="L54" s="118">
        <v>15</v>
      </c>
      <c r="M54" s="120">
        <v>1</v>
      </c>
      <c r="N54" s="120"/>
      <c r="O54" s="120"/>
      <c r="P54" s="120"/>
      <c r="Q54" s="120"/>
    </row>
    <row r="55" spans="1:18">
      <c r="A55" s="482"/>
      <c r="B55" s="590"/>
      <c r="C55" s="70" t="s">
        <v>208</v>
      </c>
      <c r="D55" s="118">
        <v>2</v>
      </c>
      <c r="E55" s="121">
        <v>15000</v>
      </c>
      <c r="F55" s="121">
        <f t="shared" ref="F55:F57" si="3">+E55*D55</f>
        <v>30000</v>
      </c>
      <c r="G55" s="121"/>
      <c r="H55" s="121"/>
      <c r="I55" s="121"/>
      <c r="J55" s="121"/>
      <c r="K55" s="120"/>
      <c r="L55" s="118"/>
      <c r="M55" s="120"/>
      <c r="N55" s="120"/>
      <c r="O55" s="120"/>
      <c r="P55" s="120"/>
      <c r="Q55" s="120"/>
    </row>
    <row r="56" spans="1:18">
      <c r="A56" s="482"/>
      <c r="B56" s="590"/>
      <c r="C56" s="70" t="s">
        <v>144</v>
      </c>
      <c r="D56" s="118">
        <v>500</v>
      </c>
      <c r="E56" s="121">
        <v>350</v>
      </c>
      <c r="F56" s="121">
        <f t="shared" si="3"/>
        <v>175000</v>
      </c>
      <c r="G56" s="121"/>
      <c r="H56" s="121"/>
      <c r="I56" s="121"/>
      <c r="J56" s="121"/>
      <c r="K56" s="120"/>
      <c r="L56" s="118"/>
      <c r="M56" s="120"/>
      <c r="N56" s="120"/>
      <c r="O56" s="120"/>
      <c r="P56" s="120"/>
      <c r="Q56" s="120"/>
    </row>
    <row r="57" spans="1:18">
      <c r="A57" s="482"/>
      <c r="B57" s="590"/>
      <c r="C57" s="70" t="s">
        <v>132</v>
      </c>
      <c r="D57" s="118">
        <v>15</v>
      </c>
      <c r="E57" s="121">
        <v>250</v>
      </c>
      <c r="F57" s="121">
        <f t="shared" si="3"/>
        <v>3750</v>
      </c>
      <c r="G57" s="121"/>
      <c r="H57" s="121"/>
      <c r="I57" s="121"/>
      <c r="J57" s="121"/>
      <c r="K57" s="120"/>
      <c r="L57" s="118"/>
      <c r="M57" s="120"/>
      <c r="N57" s="120"/>
      <c r="O57" s="120"/>
      <c r="P57" s="120"/>
      <c r="Q57" s="120"/>
    </row>
    <row r="58" spans="1:18">
      <c r="A58" s="535"/>
      <c r="B58" s="591"/>
      <c r="C58" s="70"/>
      <c r="D58" s="118"/>
      <c r="E58" s="121"/>
      <c r="F58" s="121"/>
      <c r="G58" s="99"/>
      <c r="H58" s="99"/>
      <c r="I58" s="99"/>
      <c r="J58" s="99"/>
      <c r="K58" s="120"/>
      <c r="L58" s="118"/>
      <c r="M58" s="120"/>
      <c r="N58" s="120"/>
      <c r="O58" s="120"/>
      <c r="P58" s="120"/>
      <c r="Q58" s="120"/>
    </row>
    <row r="59" spans="1:18">
      <c r="A59" s="110"/>
      <c r="B59" s="144"/>
      <c r="C59" s="70"/>
      <c r="D59" s="118"/>
      <c r="E59" s="121"/>
      <c r="F59" s="121"/>
      <c r="G59" s="99"/>
      <c r="H59" s="99"/>
      <c r="I59" s="99"/>
      <c r="J59" s="99"/>
      <c r="K59" s="120"/>
      <c r="L59" s="118"/>
      <c r="M59" s="120"/>
      <c r="N59" s="120"/>
      <c r="O59" s="120"/>
      <c r="P59" s="120"/>
      <c r="Q59" s="120"/>
    </row>
    <row r="60" spans="1:18">
      <c r="A60" s="127"/>
      <c r="B60" s="131"/>
      <c r="C60" s="130"/>
      <c r="D60" s="127"/>
      <c r="E60" s="129"/>
      <c r="F60" s="129"/>
      <c r="G60" s="128"/>
      <c r="H60" s="128"/>
      <c r="I60" s="128"/>
      <c r="J60" s="128"/>
      <c r="K60" s="128"/>
      <c r="L60" s="128"/>
      <c r="M60" s="127"/>
      <c r="N60" s="127"/>
      <c r="O60" s="127"/>
      <c r="P60" s="127"/>
      <c r="Q60" s="127"/>
    </row>
    <row r="61" spans="1:18">
      <c r="A61" s="104"/>
      <c r="B61" s="135"/>
      <c r="C61" s="70"/>
      <c r="D61" s="118"/>
      <c r="E61" s="121"/>
      <c r="F61" s="121"/>
      <c r="G61" s="121"/>
      <c r="H61" s="121"/>
      <c r="I61" s="121"/>
      <c r="J61" s="121"/>
      <c r="K61" s="120"/>
      <c r="L61" s="118"/>
      <c r="M61" s="120"/>
      <c r="N61" s="120"/>
      <c r="O61" s="120"/>
      <c r="P61" s="120"/>
      <c r="Q61" s="120"/>
    </row>
    <row r="62" spans="1:18" ht="15" customHeight="1" thickBot="1">
      <c r="A62" s="139" t="s">
        <v>0</v>
      </c>
      <c r="B62" s="139"/>
      <c r="C62" s="139"/>
      <c r="D62" s="139"/>
      <c r="E62" s="139"/>
      <c r="F62" s="139"/>
      <c r="G62" s="139"/>
      <c r="H62" s="139"/>
      <c r="I62" s="139"/>
      <c r="J62" s="139"/>
      <c r="K62" s="139"/>
      <c r="L62" s="139"/>
    </row>
    <row r="63" spans="1:18" ht="41.25" customHeight="1" thickBot="1">
      <c r="A63" s="473" t="s">
        <v>1</v>
      </c>
      <c r="B63" s="566" t="s">
        <v>29</v>
      </c>
      <c r="C63" s="568" t="s">
        <v>2</v>
      </c>
      <c r="D63" s="570" t="s">
        <v>3</v>
      </c>
      <c r="E63" s="571" t="s">
        <v>4</v>
      </c>
      <c r="F63" s="573" t="s">
        <v>5</v>
      </c>
      <c r="G63" s="540" t="s">
        <v>6</v>
      </c>
      <c r="H63" s="575"/>
      <c r="I63" s="575"/>
      <c r="J63" s="576"/>
      <c r="K63" s="521" t="s">
        <v>11</v>
      </c>
      <c r="L63" s="522"/>
      <c r="M63" s="560" t="s">
        <v>12</v>
      </c>
      <c r="N63" s="561"/>
      <c r="O63" s="561"/>
      <c r="P63" s="561"/>
      <c r="Q63" s="562"/>
    </row>
    <row r="64" spans="1:18" ht="15" customHeight="1">
      <c r="A64" s="585"/>
      <c r="B64" s="567"/>
      <c r="C64" s="569"/>
      <c r="D64" s="544"/>
      <c r="E64" s="572"/>
      <c r="F64" s="574"/>
      <c r="G64" s="275" t="s">
        <v>7</v>
      </c>
      <c r="H64" s="275" t="s">
        <v>8</v>
      </c>
      <c r="I64" s="275" t="s">
        <v>36</v>
      </c>
      <c r="J64" s="275" t="s">
        <v>10</v>
      </c>
      <c r="K64" s="523"/>
      <c r="L64" s="524"/>
      <c r="M64" s="563"/>
      <c r="N64" s="564"/>
      <c r="O64" s="564"/>
      <c r="P64" s="564"/>
      <c r="Q64" s="565"/>
    </row>
    <row r="65" spans="1:17" ht="45">
      <c r="A65" s="109" t="s">
        <v>117</v>
      </c>
      <c r="B65" s="109" t="s">
        <v>118</v>
      </c>
      <c r="C65" s="109" t="s">
        <v>112</v>
      </c>
      <c r="D65" s="109" t="s">
        <v>113</v>
      </c>
      <c r="E65" s="134"/>
      <c r="F65" s="133"/>
      <c r="G65" s="132"/>
      <c r="H65" s="132"/>
      <c r="I65" s="132"/>
      <c r="J65" s="132"/>
      <c r="K65" s="559">
        <f>SUM(B70)</f>
        <v>12000</v>
      </c>
      <c r="L65" s="492"/>
      <c r="M65" s="556"/>
      <c r="N65" s="557"/>
      <c r="O65" s="557"/>
      <c r="P65" s="557"/>
      <c r="Q65" s="558"/>
    </row>
    <row r="66" spans="1:17">
      <c r="A66" s="127"/>
      <c r="B66" s="131"/>
      <c r="C66" s="130"/>
      <c r="D66" s="127"/>
      <c r="E66" s="129"/>
      <c r="F66" s="129"/>
      <c r="G66" s="128"/>
      <c r="H66" s="128"/>
      <c r="I66" s="128"/>
      <c r="J66" s="128"/>
      <c r="K66" s="128"/>
      <c r="L66" s="128"/>
      <c r="M66" s="127"/>
      <c r="N66" s="127"/>
      <c r="O66" s="127"/>
      <c r="P66" s="127"/>
      <c r="Q66" s="127"/>
    </row>
    <row r="67" spans="1:17" ht="15.75">
      <c r="A67" s="140" t="s">
        <v>15</v>
      </c>
      <c r="B67" s="141"/>
      <c r="C67" s="141"/>
      <c r="D67" s="141"/>
      <c r="E67" s="141"/>
      <c r="F67" s="141"/>
      <c r="G67" s="141"/>
      <c r="H67" s="141"/>
      <c r="I67" s="141"/>
      <c r="J67" s="141"/>
      <c r="K67" s="141"/>
      <c r="L67" s="141"/>
      <c r="M67" s="126"/>
      <c r="N67" s="126"/>
      <c r="O67" s="126"/>
      <c r="P67" s="126"/>
      <c r="Q67" s="125"/>
    </row>
    <row r="68" spans="1:17">
      <c r="A68" s="525" t="s">
        <v>16</v>
      </c>
      <c r="B68" s="578" t="s">
        <v>17</v>
      </c>
      <c r="C68" s="550" t="s">
        <v>18</v>
      </c>
      <c r="D68" s="551"/>
      <c r="E68" s="551"/>
      <c r="F68" s="552"/>
      <c r="G68" s="550" t="s">
        <v>35</v>
      </c>
      <c r="H68" s="551"/>
      <c r="I68" s="551"/>
      <c r="J68" s="552"/>
      <c r="K68" s="506" t="s">
        <v>22</v>
      </c>
      <c r="L68" s="545" t="s">
        <v>30</v>
      </c>
      <c r="M68" s="546"/>
      <c r="N68" s="546"/>
      <c r="O68" s="546"/>
      <c r="P68" s="546"/>
      <c r="Q68" s="547"/>
    </row>
    <row r="69" spans="1:17" ht="32.25">
      <c r="A69" s="577"/>
      <c r="B69" s="579"/>
      <c r="C69" s="260" t="s">
        <v>37</v>
      </c>
      <c r="D69" s="260" t="s">
        <v>19</v>
      </c>
      <c r="E69" s="260" t="s">
        <v>20</v>
      </c>
      <c r="F69" s="260" t="s">
        <v>21</v>
      </c>
      <c r="G69" s="260" t="s">
        <v>7</v>
      </c>
      <c r="H69" s="260" t="s">
        <v>8</v>
      </c>
      <c r="I69" s="260" t="s">
        <v>9</v>
      </c>
      <c r="J69" s="260" t="s">
        <v>10</v>
      </c>
      <c r="K69" s="579"/>
      <c r="L69" s="277" t="s">
        <v>23</v>
      </c>
      <c r="M69" s="277" t="s">
        <v>24</v>
      </c>
      <c r="N69" s="277" t="s">
        <v>25</v>
      </c>
      <c r="O69" s="277" t="s">
        <v>26</v>
      </c>
      <c r="P69" s="277" t="s">
        <v>27</v>
      </c>
      <c r="Q69" s="277" t="s">
        <v>28</v>
      </c>
    </row>
    <row r="70" spans="1:17">
      <c r="A70" s="467" t="s">
        <v>119</v>
      </c>
      <c r="B70" s="555">
        <f>+F71</f>
        <v>12000</v>
      </c>
      <c r="C70" s="70"/>
      <c r="D70" s="118"/>
      <c r="E70" s="121"/>
      <c r="F70" s="121"/>
      <c r="G70" s="121"/>
      <c r="H70" s="121"/>
      <c r="I70" s="121"/>
      <c r="J70" s="121"/>
      <c r="K70" s="120"/>
      <c r="L70" s="118"/>
      <c r="M70" s="120"/>
      <c r="N70" s="120"/>
      <c r="O70" s="120"/>
      <c r="P70" s="120"/>
      <c r="Q70" s="120"/>
    </row>
    <row r="71" spans="1:17">
      <c r="A71" s="467"/>
      <c r="B71" s="555"/>
      <c r="C71" s="70" t="s">
        <v>132</v>
      </c>
      <c r="D71" s="118">
        <v>48</v>
      </c>
      <c r="E71" s="121">
        <v>250</v>
      </c>
      <c r="F71" s="121">
        <f>+E71*D71</f>
        <v>12000</v>
      </c>
      <c r="G71" s="121"/>
      <c r="H71" s="121"/>
      <c r="I71" s="121"/>
      <c r="J71" s="121"/>
      <c r="K71" s="120"/>
      <c r="L71" s="118"/>
      <c r="M71" s="120"/>
      <c r="N71" s="120"/>
      <c r="O71" s="120"/>
      <c r="P71" s="120"/>
      <c r="Q71" s="120"/>
    </row>
    <row r="72" spans="1:17">
      <c r="A72" s="467"/>
      <c r="B72" s="555"/>
      <c r="C72" s="70"/>
      <c r="D72" s="118"/>
      <c r="E72" s="121"/>
      <c r="F72" s="121"/>
      <c r="G72" s="121"/>
      <c r="H72" s="121"/>
      <c r="I72" s="121"/>
      <c r="J72" s="121"/>
      <c r="K72" s="120"/>
      <c r="L72" s="118"/>
      <c r="M72" s="120"/>
      <c r="N72" s="120"/>
      <c r="O72" s="120"/>
      <c r="P72" s="120"/>
      <c r="Q72" s="120"/>
    </row>
    <row r="73" spans="1:17">
      <c r="A73" s="467"/>
      <c r="B73" s="555"/>
      <c r="C73" s="70"/>
      <c r="D73" s="118"/>
      <c r="E73" s="121"/>
      <c r="F73" s="121"/>
      <c r="G73" s="121"/>
      <c r="H73" s="121"/>
      <c r="I73" s="121"/>
      <c r="J73" s="121"/>
      <c r="K73" s="120"/>
      <c r="L73" s="118"/>
      <c r="M73" s="120"/>
      <c r="N73" s="120"/>
      <c r="O73" s="120"/>
      <c r="P73" s="120"/>
      <c r="Q73" s="120"/>
    </row>
    <row r="74" spans="1:17" ht="16.5" thickBot="1">
      <c r="A74" s="139" t="s">
        <v>0</v>
      </c>
      <c r="B74" s="139"/>
      <c r="C74" s="139"/>
      <c r="D74" s="139"/>
      <c r="E74" s="139"/>
      <c r="F74" s="139"/>
      <c r="G74" s="139"/>
      <c r="H74" s="139"/>
      <c r="I74" s="139"/>
      <c r="J74" s="139"/>
      <c r="K74" s="139"/>
      <c r="L74" s="139"/>
    </row>
    <row r="75" spans="1:17" ht="16.5" thickBot="1">
      <c r="A75" s="473" t="s">
        <v>1</v>
      </c>
      <c r="B75" s="566" t="s">
        <v>29</v>
      </c>
      <c r="C75" s="568" t="s">
        <v>2</v>
      </c>
      <c r="D75" s="570" t="s">
        <v>3</v>
      </c>
      <c r="E75" s="571" t="s">
        <v>4</v>
      </c>
      <c r="F75" s="573" t="s">
        <v>5</v>
      </c>
      <c r="G75" s="540" t="s">
        <v>6</v>
      </c>
      <c r="H75" s="575"/>
      <c r="I75" s="575"/>
      <c r="J75" s="576"/>
      <c r="K75" s="521" t="s">
        <v>11</v>
      </c>
      <c r="L75" s="522"/>
      <c r="M75" s="560" t="s">
        <v>12</v>
      </c>
      <c r="N75" s="561"/>
      <c r="O75" s="561"/>
      <c r="P75" s="561"/>
      <c r="Q75" s="562"/>
    </row>
    <row r="76" spans="1:17">
      <c r="A76" s="585"/>
      <c r="B76" s="567"/>
      <c r="C76" s="569"/>
      <c r="D76" s="544"/>
      <c r="E76" s="572"/>
      <c r="F76" s="574"/>
      <c r="G76" s="275" t="s">
        <v>7</v>
      </c>
      <c r="H76" s="275" t="s">
        <v>8</v>
      </c>
      <c r="I76" s="275" t="s">
        <v>36</v>
      </c>
      <c r="J76" s="275" t="s">
        <v>10</v>
      </c>
      <c r="K76" s="523"/>
      <c r="L76" s="524"/>
      <c r="M76" s="563"/>
      <c r="N76" s="564"/>
      <c r="O76" s="564"/>
      <c r="P76" s="564"/>
      <c r="Q76" s="565"/>
    </row>
    <row r="77" spans="1:17" ht="135">
      <c r="A77" s="109" t="s">
        <v>154</v>
      </c>
      <c r="B77" s="109" t="s">
        <v>155</v>
      </c>
      <c r="C77" s="109" t="s">
        <v>112</v>
      </c>
      <c r="D77" s="109" t="s">
        <v>113</v>
      </c>
      <c r="E77" s="134"/>
      <c r="F77" s="133"/>
      <c r="G77" s="132"/>
      <c r="H77" s="132"/>
      <c r="I77" s="132"/>
      <c r="J77" s="132"/>
      <c r="K77" s="559">
        <f>SUM(B82:B113)</f>
        <v>1738300</v>
      </c>
      <c r="L77" s="492"/>
      <c r="M77" s="556"/>
      <c r="N77" s="557"/>
      <c r="O77" s="557"/>
      <c r="P77" s="557"/>
      <c r="Q77" s="558"/>
    </row>
    <row r="78" spans="1:17">
      <c r="A78" s="127"/>
      <c r="B78" s="131"/>
      <c r="C78" s="130"/>
      <c r="D78" s="127"/>
      <c r="E78" s="129"/>
      <c r="F78" s="129"/>
      <c r="G78" s="128"/>
      <c r="H78" s="128"/>
      <c r="I78" s="128"/>
      <c r="J78" s="128"/>
      <c r="K78" s="128"/>
      <c r="L78" s="128"/>
      <c r="M78" s="127"/>
      <c r="N78" s="127"/>
      <c r="O78" s="127"/>
      <c r="P78" s="127"/>
      <c r="Q78" s="127"/>
    </row>
    <row r="79" spans="1:17" ht="15.75">
      <c r="A79" s="140" t="s">
        <v>15</v>
      </c>
      <c r="B79" s="141"/>
      <c r="C79" s="141"/>
      <c r="D79" s="141"/>
      <c r="E79" s="141"/>
      <c r="F79" s="141"/>
      <c r="G79" s="141"/>
      <c r="H79" s="141"/>
      <c r="I79" s="141"/>
      <c r="J79" s="141"/>
      <c r="K79" s="141"/>
      <c r="L79" s="141"/>
      <c r="M79" s="126"/>
      <c r="N79" s="126"/>
      <c r="O79" s="126"/>
      <c r="P79" s="126"/>
      <c r="Q79" s="125"/>
    </row>
    <row r="80" spans="1:17">
      <c r="A80" s="543" t="s">
        <v>16</v>
      </c>
      <c r="B80" s="553" t="s">
        <v>17</v>
      </c>
      <c r="C80" s="550" t="s">
        <v>18</v>
      </c>
      <c r="D80" s="551"/>
      <c r="E80" s="551"/>
      <c r="F80" s="552"/>
      <c r="G80" s="550" t="s">
        <v>35</v>
      </c>
      <c r="H80" s="551"/>
      <c r="I80" s="551"/>
      <c r="J80" s="552"/>
      <c r="K80" s="548" t="s">
        <v>22</v>
      </c>
      <c r="L80" s="545" t="s">
        <v>30</v>
      </c>
      <c r="M80" s="546"/>
      <c r="N80" s="546"/>
      <c r="O80" s="546"/>
      <c r="P80" s="546"/>
      <c r="Q80" s="547"/>
    </row>
    <row r="81" spans="1:17" ht="57.75" customHeight="1">
      <c r="A81" s="544"/>
      <c r="B81" s="554"/>
      <c r="C81" s="259" t="s">
        <v>37</v>
      </c>
      <c r="D81" s="260" t="s">
        <v>19</v>
      </c>
      <c r="E81" s="260" t="s">
        <v>20</v>
      </c>
      <c r="F81" s="260" t="s">
        <v>21</v>
      </c>
      <c r="G81" s="260" t="s">
        <v>7</v>
      </c>
      <c r="H81" s="260" t="s">
        <v>8</v>
      </c>
      <c r="I81" s="260" t="s">
        <v>9</v>
      </c>
      <c r="J81" s="260" t="s">
        <v>10</v>
      </c>
      <c r="K81" s="549"/>
      <c r="L81" s="277" t="s">
        <v>23</v>
      </c>
      <c r="M81" s="277" t="s">
        <v>24</v>
      </c>
      <c r="N81" s="277" t="s">
        <v>25</v>
      </c>
      <c r="O81" s="277" t="s">
        <v>26</v>
      </c>
      <c r="P81" s="277" t="s">
        <v>27</v>
      </c>
      <c r="Q81" s="277" t="s">
        <v>28</v>
      </c>
    </row>
    <row r="82" spans="1:17">
      <c r="A82" s="481" t="s">
        <v>156</v>
      </c>
      <c r="B82" s="589">
        <f>SUM(F83:F90)</f>
        <v>42800</v>
      </c>
      <c r="C82" s="70"/>
      <c r="D82" s="118"/>
      <c r="E82" s="121"/>
      <c r="F82" s="121"/>
      <c r="G82" s="121"/>
      <c r="H82" s="121"/>
      <c r="I82" s="121"/>
      <c r="J82" s="121"/>
      <c r="K82" s="120"/>
      <c r="L82" s="118"/>
      <c r="M82" s="120"/>
      <c r="N82" s="120"/>
      <c r="O82" s="120"/>
      <c r="P82" s="120"/>
      <c r="Q82" s="120"/>
    </row>
    <row r="83" spans="1:17">
      <c r="A83" s="482"/>
      <c r="B83" s="590"/>
      <c r="C83" s="70" t="s">
        <v>132</v>
      </c>
      <c r="D83" s="118">
        <v>80</v>
      </c>
      <c r="E83" s="121">
        <v>250</v>
      </c>
      <c r="F83" s="121">
        <f>+E83*D83</f>
        <v>20000</v>
      </c>
      <c r="G83" s="121"/>
      <c r="H83" s="121"/>
      <c r="I83" s="121"/>
      <c r="J83" s="121"/>
      <c r="K83" s="278" t="s">
        <v>222</v>
      </c>
      <c r="L83" s="118">
        <v>15</v>
      </c>
      <c r="M83" s="120">
        <v>1</v>
      </c>
      <c r="N83" s="120">
        <v>3</v>
      </c>
      <c r="O83" s="120">
        <v>7</v>
      </c>
      <c r="P83" s="120">
        <v>1</v>
      </c>
      <c r="Q83" s="120">
        <v>2</v>
      </c>
    </row>
    <row r="84" spans="1:17">
      <c r="A84" s="482"/>
      <c r="B84" s="590"/>
      <c r="C84" s="70" t="s">
        <v>390</v>
      </c>
      <c r="D84" s="118">
        <v>4</v>
      </c>
      <c r="E84" s="121">
        <v>1500</v>
      </c>
      <c r="F84" s="121">
        <f>+E84*D84</f>
        <v>6000</v>
      </c>
      <c r="G84" s="121"/>
      <c r="H84" s="121"/>
      <c r="I84" s="121"/>
      <c r="J84" s="121"/>
      <c r="K84" s="278" t="s">
        <v>222</v>
      </c>
      <c r="L84" s="118">
        <v>15</v>
      </c>
      <c r="M84" s="120">
        <v>1</v>
      </c>
      <c r="N84" s="120">
        <v>2</v>
      </c>
      <c r="O84" s="120">
        <v>3</v>
      </c>
      <c r="P84" s="120">
        <v>1</v>
      </c>
      <c r="Q84" s="120">
        <v>1</v>
      </c>
    </row>
    <row r="85" spans="1:17">
      <c r="A85" s="482"/>
      <c r="B85" s="590"/>
      <c r="C85" s="70" t="s">
        <v>368</v>
      </c>
      <c r="D85" s="118">
        <v>4</v>
      </c>
      <c r="E85" s="121">
        <v>1800</v>
      </c>
      <c r="F85" s="121">
        <f>+E85*D85</f>
        <v>7200</v>
      </c>
      <c r="G85" s="121"/>
      <c r="H85" s="121"/>
      <c r="I85" s="121"/>
      <c r="J85" s="121"/>
      <c r="K85" s="278" t="s">
        <v>222</v>
      </c>
      <c r="L85" s="118">
        <v>15</v>
      </c>
      <c r="M85" s="120">
        <v>1</v>
      </c>
      <c r="N85" s="120">
        <v>2</v>
      </c>
      <c r="O85" s="120">
        <v>3</v>
      </c>
      <c r="P85" s="120">
        <v>1</v>
      </c>
      <c r="Q85" s="120">
        <v>1</v>
      </c>
    </row>
    <row r="86" spans="1:17">
      <c r="A86" s="482"/>
      <c r="B86" s="590"/>
      <c r="C86" s="70" t="s">
        <v>367</v>
      </c>
      <c r="D86" s="118">
        <v>4</v>
      </c>
      <c r="E86" s="121">
        <v>2400</v>
      </c>
      <c r="F86" s="121">
        <f>+E86*D86</f>
        <v>9600</v>
      </c>
      <c r="G86" s="121"/>
      <c r="H86" s="121"/>
      <c r="I86" s="121"/>
      <c r="J86" s="121"/>
      <c r="K86" s="278" t="s">
        <v>222</v>
      </c>
      <c r="L86" s="118">
        <v>15</v>
      </c>
      <c r="M86" s="120">
        <v>1</v>
      </c>
      <c r="N86" s="120">
        <v>2</v>
      </c>
      <c r="O86" s="120">
        <v>3</v>
      </c>
      <c r="P86" s="120">
        <v>1</v>
      </c>
      <c r="Q86" s="120">
        <v>1</v>
      </c>
    </row>
    <row r="87" spans="1:17">
      <c r="A87" s="482"/>
      <c r="B87" s="590"/>
      <c r="C87" s="70"/>
      <c r="D87" s="118"/>
      <c r="E87" s="121"/>
      <c r="F87" s="121"/>
      <c r="G87" s="121"/>
      <c r="H87" s="121"/>
      <c r="I87" s="121"/>
      <c r="J87" s="121"/>
      <c r="K87" s="278" t="s">
        <v>222</v>
      </c>
      <c r="L87" s="118"/>
      <c r="M87" s="120"/>
      <c r="N87" s="120"/>
      <c r="O87" s="120"/>
      <c r="P87" s="120"/>
      <c r="Q87" s="120"/>
    </row>
    <row r="88" spans="1:17">
      <c r="A88" s="482"/>
      <c r="B88" s="590"/>
      <c r="C88" s="70"/>
      <c r="D88" s="118"/>
      <c r="E88" s="121"/>
      <c r="F88" s="121"/>
      <c r="G88" s="121"/>
      <c r="H88" s="121"/>
      <c r="I88" s="121"/>
      <c r="J88" s="121"/>
      <c r="K88" s="278" t="s">
        <v>222</v>
      </c>
      <c r="L88" s="118"/>
      <c r="M88" s="120"/>
      <c r="N88" s="120"/>
      <c r="O88" s="120"/>
      <c r="P88" s="120"/>
      <c r="Q88" s="120"/>
    </row>
    <row r="89" spans="1:17">
      <c r="A89" s="482"/>
      <c r="B89" s="590"/>
      <c r="C89" s="70"/>
      <c r="D89" s="118"/>
      <c r="E89" s="121"/>
      <c r="F89" s="121"/>
      <c r="G89" s="121"/>
      <c r="H89" s="121"/>
      <c r="I89" s="121"/>
      <c r="J89" s="121"/>
      <c r="K89" s="278" t="s">
        <v>222</v>
      </c>
      <c r="L89" s="118"/>
      <c r="M89" s="120"/>
      <c r="N89" s="120"/>
      <c r="O89" s="120"/>
      <c r="P89" s="120"/>
      <c r="Q89" s="120"/>
    </row>
    <row r="90" spans="1:17">
      <c r="A90" s="535"/>
      <c r="B90" s="591"/>
      <c r="C90" s="70"/>
      <c r="D90" s="118"/>
      <c r="E90" s="121"/>
      <c r="F90" s="121"/>
      <c r="G90" s="99"/>
      <c r="H90" s="99"/>
      <c r="I90" s="99"/>
      <c r="J90" s="99"/>
      <c r="K90" s="278" t="s">
        <v>222</v>
      </c>
      <c r="L90" s="118"/>
      <c r="M90" s="120"/>
      <c r="N90" s="120"/>
      <c r="O90" s="120"/>
      <c r="P90" s="120"/>
      <c r="Q90" s="120"/>
    </row>
    <row r="91" spans="1:17">
      <c r="A91" s="481" t="s">
        <v>173</v>
      </c>
      <c r="B91" s="589">
        <f>SUM(F92:F113)</f>
        <v>1695500</v>
      </c>
      <c r="C91" s="70"/>
      <c r="D91" s="118"/>
      <c r="E91" s="121"/>
      <c r="F91" s="121"/>
      <c r="G91" s="121"/>
      <c r="H91" s="121"/>
      <c r="I91" s="121"/>
      <c r="J91" s="121"/>
      <c r="K91" s="278" t="s">
        <v>222</v>
      </c>
      <c r="L91" s="118">
        <v>15</v>
      </c>
      <c r="M91" s="120">
        <v>1</v>
      </c>
      <c r="N91" s="120">
        <v>3</v>
      </c>
      <c r="O91" s="120">
        <v>1</v>
      </c>
      <c r="P91" s="120">
        <v>1</v>
      </c>
      <c r="Q91" s="120">
        <v>1</v>
      </c>
    </row>
    <row r="92" spans="1:17">
      <c r="A92" s="482"/>
      <c r="B92" s="590"/>
      <c r="C92" s="70" t="s">
        <v>395</v>
      </c>
      <c r="D92" s="118">
        <v>700</v>
      </c>
      <c r="E92" s="121">
        <v>450</v>
      </c>
      <c r="F92" s="121">
        <f>+E92*D92</f>
        <v>315000</v>
      </c>
      <c r="G92" s="121"/>
      <c r="H92" s="121"/>
      <c r="I92" s="121"/>
      <c r="J92" s="121"/>
      <c r="K92" s="278" t="s">
        <v>222</v>
      </c>
      <c r="L92" s="118">
        <v>15</v>
      </c>
      <c r="M92" s="120">
        <v>1</v>
      </c>
      <c r="N92" s="120"/>
      <c r="O92" s="120"/>
      <c r="P92" s="120"/>
      <c r="Q92" s="120"/>
    </row>
    <row r="93" spans="1:17">
      <c r="A93" s="482"/>
      <c r="B93" s="590"/>
      <c r="C93" s="70" t="s">
        <v>400</v>
      </c>
      <c r="D93" s="118">
        <v>350</v>
      </c>
      <c r="E93" s="121">
        <v>750</v>
      </c>
      <c r="F93" s="121">
        <f t="shared" ref="F93:F110" si="4">+E93*D93</f>
        <v>262500</v>
      </c>
      <c r="G93" s="121"/>
      <c r="H93" s="121"/>
      <c r="I93" s="121"/>
      <c r="J93" s="121"/>
      <c r="K93" s="278" t="s">
        <v>222</v>
      </c>
      <c r="L93" s="118">
        <v>15</v>
      </c>
      <c r="M93" s="120">
        <v>1</v>
      </c>
      <c r="N93" s="120">
        <v>3</v>
      </c>
      <c r="O93" s="120">
        <v>1</v>
      </c>
      <c r="P93" s="120">
        <v>1</v>
      </c>
      <c r="Q93" s="120">
        <v>1</v>
      </c>
    </row>
    <row r="94" spans="1:17" ht="30">
      <c r="A94" s="482"/>
      <c r="B94" s="590"/>
      <c r="C94" s="70" t="s">
        <v>168</v>
      </c>
      <c r="D94" s="118">
        <v>45</v>
      </c>
      <c r="E94" s="121">
        <v>2500</v>
      </c>
      <c r="F94" s="121">
        <f t="shared" si="4"/>
        <v>112500</v>
      </c>
      <c r="G94" s="121"/>
      <c r="H94" s="121"/>
      <c r="I94" s="121"/>
      <c r="J94" s="121"/>
      <c r="K94" s="278" t="s">
        <v>222</v>
      </c>
      <c r="L94" s="118">
        <v>15</v>
      </c>
      <c r="M94" s="120">
        <v>1</v>
      </c>
      <c r="N94" s="120">
        <v>2</v>
      </c>
      <c r="O94" s="120">
        <v>3</v>
      </c>
      <c r="P94" s="120">
        <v>1</v>
      </c>
      <c r="Q94" s="120">
        <v>1</v>
      </c>
    </row>
    <row r="95" spans="1:17">
      <c r="A95" s="482"/>
      <c r="B95" s="590"/>
      <c r="C95" s="70" t="s">
        <v>167</v>
      </c>
      <c r="D95" s="118">
        <v>3</v>
      </c>
      <c r="E95" s="121">
        <v>100000</v>
      </c>
      <c r="F95" s="121">
        <f t="shared" si="4"/>
        <v>300000</v>
      </c>
      <c r="G95" s="121"/>
      <c r="H95" s="121"/>
      <c r="I95" s="121"/>
      <c r="J95" s="121"/>
      <c r="K95" s="278" t="s">
        <v>222</v>
      </c>
      <c r="L95" s="118">
        <v>15</v>
      </c>
      <c r="M95" s="120">
        <v>1</v>
      </c>
      <c r="N95" s="120">
        <v>2</v>
      </c>
      <c r="O95" s="120">
        <v>8</v>
      </c>
      <c r="P95" s="120">
        <v>7</v>
      </c>
      <c r="Q95" s="120">
        <v>1</v>
      </c>
    </row>
    <row r="96" spans="1:17" ht="15" customHeight="1">
      <c r="A96" s="482"/>
      <c r="B96" s="590"/>
      <c r="C96" s="70" t="s">
        <v>391</v>
      </c>
      <c r="D96" s="118">
        <v>21</v>
      </c>
      <c r="E96" s="121">
        <v>3000</v>
      </c>
      <c r="F96" s="121">
        <f t="shared" si="4"/>
        <v>63000</v>
      </c>
      <c r="G96" s="121"/>
      <c r="H96" s="121"/>
      <c r="I96" s="121"/>
      <c r="J96" s="121"/>
      <c r="K96" s="278" t="s">
        <v>222</v>
      </c>
      <c r="L96" s="118">
        <v>15</v>
      </c>
      <c r="M96" s="120">
        <v>1</v>
      </c>
      <c r="N96" s="120">
        <v>2</v>
      </c>
      <c r="O96" s="120">
        <v>3</v>
      </c>
      <c r="P96" s="120">
        <v>1</v>
      </c>
      <c r="Q96" s="120">
        <v>1</v>
      </c>
    </row>
    <row r="97" spans="1:17">
      <c r="A97" s="482"/>
      <c r="B97" s="590"/>
      <c r="C97" s="70" t="s">
        <v>390</v>
      </c>
      <c r="D97" s="118">
        <v>3</v>
      </c>
      <c r="E97" s="121">
        <v>2500</v>
      </c>
      <c r="F97" s="121">
        <f t="shared" si="4"/>
        <v>7500</v>
      </c>
      <c r="G97" s="121"/>
      <c r="H97" s="121"/>
      <c r="I97" s="121"/>
      <c r="J97" s="121"/>
      <c r="K97" s="278" t="s">
        <v>222</v>
      </c>
      <c r="L97" s="118">
        <v>15</v>
      </c>
      <c r="M97" s="120">
        <v>1</v>
      </c>
      <c r="N97" s="120">
        <v>2</v>
      </c>
      <c r="O97" s="120">
        <v>3</v>
      </c>
      <c r="P97" s="120">
        <v>1</v>
      </c>
      <c r="Q97" s="120">
        <v>1</v>
      </c>
    </row>
    <row r="98" spans="1:17">
      <c r="A98" s="482"/>
      <c r="B98" s="590"/>
      <c r="C98" s="70" t="s">
        <v>132</v>
      </c>
      <c r="D98" s="118">
        <v>25</v>
      </c>
      <c r="E98" s="121">
        <v>250</v>
      </c>
      <c r="F98" s="121">
        <f t="shared" si="4"/>
        <v>6250</v>
      </c>
      <c r="G98" s="121"/>
      <c r="H98" s="121"/>
      <c r="I98" s="121"/>
      <c r="J98" s="121"/>
      <c r="K98" s="278" t="s">
        <v>222</v>
      </c>
      <c r="L98" s="118">
        <v>15</v>
      </c>
      <c r="M98" s="120">
        <v>1</v>
      </c>
      <c r="N98" s="120">
        <v>3</v>
      </c>
      <c r="O98" s="120">
        <v>7</v>
      </c>
      <c r="P98" s="120">
        <v>1</v>
      </c>
      <c r="Q98" s="120">
        <v>2</v>
      </c>
    </row>
    <row r="99" spans="1:17">
      <c r="A99" s="482"/>
      <c r="B99" s="590"/>
      <c r="C99" s="70" t="s">
        <v>367</v>
      </c>
      <c r="D99" s="118">
        <v>3</v>
      </c>
      <c r="E99" s="121">
        <v>4000</v>
      </c>
      <c r="F99" s="121">
        <f t="shared" si="4"/>
        <v>12000</v>
      </c>
      <c r="G99" s="121"/>
      <c r="H99" s="121"/>
      <c r="I99" s="121"/>
      <c r="J99" s="121"/>
      <c r="K99" s="278" t="s">
        <v>222</v>
      </c>
      <c r="L99" s="118">
        <v>15</v>
      </c>
      <c r="M99" s="120">
        <v>1</v>
      </c>
      <c r="N99" s="120">
        <v>2</v>
      </c>
      <c r="O99" s="120">
        <v>3</v>
      </c>
      <c r="P99" s="120">
        <v>1</v>
      </c>
      <c r="Q99" s="120">
        <v>1</v>
      </c>
    </row>
    <row r="100" spans="1:17">
      <c r="A100" s="482"/>
      <c r="B100" s="590"/>
      <c r="C100" s="70" t="s">
        <v>158</v>
      </c>
      <c r="D100" s="118">
        <v>1</v>
      </c>
      <c r="E100" s="121"/>
      <c r="F100" s="121">
        <f t="shared" si="4"/>
        <v>0</v>
      </c>
      <c r="G100" s="121"/>
      <c r="H100" s="121"/>
      <c r="I100" s="121"/>
      <c r="J100" s="121"/>
      <c r="K100" s="278" t="s">
        <v>222</v>
      </c>
      <c r="L100" s="118">
        <v>15</v>
      </c>
      <c r="M100" s="120">
        <v>1</v>
      </c>
      <c r="N100" s="120"/>
      <c r="O100" s="120"/>
      <c r="P100" s="120"/>
      <c r="Q100" s="120"/>
    </row>
    <row r="101" spans="1:17">
      <c r="A101" s="482"/>
      <c r="B101" s="590"/>
      <c r="C101" s="307" t="s">
        <v>159</v>
      </c>
      <c r="D101" s="118">
        <v>175</v>
      </c>
      <c r="E101" s="121">
        <v>55</v>
      </c>
      <c r="F101" s="121">
        <f t="shared" si="4"/>
        <v>9625</v>
      </c>
      <c r="G101" s="121"/>
      <c r="H101" s="121"/>
      <c r="I101" s="121"/>
      <c r="J101" s="121"/>
      <c r="K101" s="278" t="s">
        <v>222</v>
      </c>
      <c r="L101" s="118">
        <v>15</v>
      </c>
      <c r="M101" s="120">
        <v>1</v>
      </c>
      <c r="N101" s="120">
        <v>3</v>
      </c>
      <c r="O101" s="120">
        <v>9</v>
      </c>
      <c r="P101" s="120">
        <v>2</v>
      </c>
      <c r="Q101" s="120">
        <v>1</v>
      </c>
    </row>
    <row r="102" spans="1:17">
      <c r="A102" s="482"/>
      <c r="B102" s="590"/>
      <c r="C102" s="308" t="s">
        <v>160</v>
      </c>
      <c r="D102" s="118">
        <v>175</v>
      </c>
      <c r="E102" s="121">
        <v>55</v>
      </c>
      <c r="F102" s="121">
        <f t="shared" si="4"/>
        <v>9625</v>
      </c>
      <c r="G102" s="121"/>
      <c r="H102" s="121"/>
      <c r="I102" s="121"/>
      <c r="J102" s="121"/>
      <c r="K102" s="278" t="s">
        <v>222</v>
      </c>
      <c r="L102" s="118">
        <v>15</v>
      </c>
      <c r="M102" s="120">
        <v>1</v>
      </c>
      <c r="N102" s="120">
        <v>3</v>
      </c>
      <c r="O102" s="120">
        <v>9</v>
      </c>
      <c r="P102" s="120">
        <v>2</v>
      </c>
      <c r="Q102" s="120">
        <v>1</v>
      </c>
    </row>
    <row r="103" spans="1:17">
      <c r="A103" s="482"/>
      <c r="B103" s="590"/>
      <c r="C103" s="70" t="s">
        <v>162</v>
      </c>
      <c r="D103" s="118">
        <v>3</v>
      </c>
      <c r="E103" s="121">
        <v>50000</v>
      </c>
      <c r="F103" s="121">
        <f t="shared" si="4"/>
        <v>150000</v>
      </c>
      <c r="G103" s="121"/>
      <c r="H103" s="121"/>
      <c r="I103" s="121"/>
      <c r="J103" s="121"/>
      <c r="K103" s="278" t="s">
        <v>222</v>
      </c>
      <c r="L103" s="118">
        <v>15</v>
      </c>
      <c r="M103" s="120">
        <v>1</v>
      </c>
      <c r="N103" s="120">
        <v>2</v>
      </c>
      <c r="O103" s="120">
        <v>4</v>
      </c>
      <c r="P103" s="120">
        <v>1</v>
      </c>
      <c r="Q103" s="120">
        <v>2</v>
      </c>
    </row>
    <row r="104" spans="1:17">
      <c r="A104" s="482"/>
      <c r="B104" s="590"/>
      <c r="C104" s="70" t="s">
        <v>172</v>
      </c>
      <c r="D104" s="118">
        <v>175</v>
      </c>
      <c r="E104" s="121">
        <v>350</v>
      </c>
      <c r="F104" s="121">
        <f t="shared" si="4"/>
        <v>61250</v>
      </c>
      <c r="G104" s="121"/>
      <c r="H104" s="121"/>
      <c r="I104" s="121"/>
      <c r="J104" s="121"/>
      <c r="K104" s="278" t="s">
        <v>222</v>
      </c>
      <c r="L104" s="118">
        <v>15</v>
      </c>
      <c r="M104" s="120">
        <v>1</v>
      </c>
      <c r="N104" s="120">
        <v>3</v>
      </c>
      <c r="O104" s="120">
        <v>2</v>
      </c>
      <c r="P104" s="120">
        <v>2</v>
      </c>
      <c r="Q104" s="120">
        <v>1</v>
      </c>
    </row>
    <row r="105" spans="1:17">
      <c r="A105" s="482"/>
      <c r="B105" s="590"/>
      <c r="C105" s="70" t="s">
        <v>163</v>
      </c>
      <c r="D105" s="118">
        <v>175</v>
      </c>
      <c r="E105" s="121">
        <v>350</v>
      </c>
      <c r="F105" s="121">
        <f t="shared" si="4"/>
        <v>61250</v>
      </c>
      <c r="G105" s="121"/>
      <c r="H105" s="121"/>
      <c r="I105" s="121"/>
      <c r="J105" s="121"/>
      <c r="K105" s="278" t="s">
        <v>222</v>
      </c>
      <c r="L105" s="118">
        <v>15</v>
      </c>
      <c r="M105" s="120">
        <v>1</v>
      </c>
      <c r="N105" s="120">
        <v>6</v>
      </c>
      <c r="O105" s="120">
        <v>1</v>
      </c>
      <c r="P105" s="120">
        <v>3</v>
      </c>
      <c r="Q105" s="120">
        <v>1</v>
      </c>
    </row>
    <row r="106" spans="1:17">
      <c r="A106" s="482"/>
      <c r="B106" s="590"/>
      <c r="C106" s="70" t="s">
        <v>165</v>
      </c>
      <c r="D106" s="118">
        <v>1</v>
      </c>
      <c r="E106" s="121">
        <v>210000</v>
      </c>
      <c r="F106" s="121">
        <f t="shared" si="4"/>
        <v>210000</v>
      </c>
      <c r="G106" s="121"/>
      <c r="H106" s="121"/>
      <c r="I106" s="121"/>
      <c r="J106" s="121"/>
      <c r="K106" s="278" t="s">
        <v>222</v>
      </c>
      <c r="L106" s="118">
        <v>15</v>
      </c>
      <c r="M106" s="120">
        <v>1</v>
      </c>
      <c r="N106" s="120">
        <v>2</v>
      </c>
      <c r="O106" s="120">
        <v>5</v>
      </c>
      <c r="P106" s="120">
        <v>1</v>
      </c>
      <c r="Q106" s="120">
        <v>1</v>
      </c>
    </row>
    <row r="107" spans="1:17">
      <c r="A107" s="482"/>
      <c r="B107" s="590"/>
      <c r="C107" s="70" t="s">
        <v>164</v>
      </c>
      <c r="D107" s="118">
        <v>1</v>
      </c>
      <c r="E107" s="121">
        <v>25000</v>
      </c>
      <c r="F107" s="121">
        <f t="shared" si="4"/>
        <v>25000</v>
      </c>
      <c r="G107" s="121"/>
      <c r="H107" s="121"/>
      <c r="I107" s="121"/>
      <c r="J107" s="121"/>
      <c r="K107" s="278" t="s">
        <v>222</v>
      </c>
      <c r="L107" s="118">
        <v>15</v>
      </c>
      <c r="M107" s="120">
        <v>1</v>
      </c>
      <c r="N107" s="120">
        <v>2</v>
      </c>
      <c r="O107" s="120">
        <v>5</v>
      </c>
      <c r="P107" s="120">
        <v>3</v>
      </c>
      <c r="Q107" s="120">
        <v>3</v>
      </c>
    </row>
    <row r="108" spans="1:17">
      <c r="A108" s="482"/>
      <c r="B108" s="590"/>
      <c r="C108" s="70" t="s">
        <v>171</v>
      </c>
      <c r="D108" s="118">
        <v>2</v>
      </c>
      <c r="E108" s="121"/>
      <c r="F108" s="121">
        <f t="shared" si="4"/>
        <v>0</v>
      </c>
      <c r="G108" s="121"/>
      <c r="H108" s="121"/>
      <c r="I108" s="121"/>
      <c r="J108" s="121"/>
      <c r="K108" s="278" t="s">
        <v>222</v>
      </c>
      <c r="L108" s="118">
        <v>15</v>
      </c>
      <c r="M108" s="120">
        <v>1</v>
      </c>
      <c r="N108" s="120">
        <v>6</v>
      </c>
      <c r="O108" s="120">
        <v>2</v>
      </c>
      <c r="P108" s="120">
        <v>1</v>
      </c>
      <c r="Q108" s="120">
        <v>2</v>
      </c>
    </row>
    <row r="109" spans="1:17">
      <c r="A109" s="482"/>
      <c r="B109" s="590"/>
      <c r="C109" s="70" t="s">
        <v>169</v>
      </c>
      <c r="D109" s="118">
        <v>2</v>
      </c>
      <c r="E109" s="121">
        <v>30000</v>
      </c>
      <c r="F109" s="121">
        <f t="shared" si="4"/>
        <v>60000</v>
      </c>
      <c r="G109" s="121"/>
      <c r="H109" s="121"/>
      <c r="I109" s="121"/>
      <c r="J109" s="121"/>
      <c r="K109" s="278" t="s">
        <v>222</v>
      </c>
      <c r="L109" s="118">
        <v>15</v>
      </c>
      <c r="M109" s="120">
        <v>1</v>
      </c>
      <c r="N109" s="120">
        <v>2</v>
      </c>
      <c r="O109" s="120">
        <v>2</v>
      </c>
      <c r="P109" s="120">
        <v>2</v>
      </c>
      <c r="Q109" s="120">
        <v>1</v>
      </c>
    </row>
    <row r="110" spans="1:17" ht="14.25" customHeight="1">
      <c r="A110" s="482"/>
      <c r="B110" s="590"/>
      <c r="C110" s="70" t="s">
        <v>170</v>
      </c>
      <c r="D110" s="118">
        <v>1</v>
      </c>
      <c r="E110" s="121">
        <v>30000</v>
      </c>
      <c r="F110" s="121">
        <f t="shared" si="4"/>
        <v>30000</v>
      </c>
      <c r="G110" s="121"/>
      <c r="H110" s="121"/>
      <c r="I110" s="121"/>
      <c r="J110" s="121"/>
      <c r="K110" s="278" t="s">
        <v>222</v>
      </c>
      <c r="L110" s="118">
        <v>15</v>
      </c>
      <c r="M110" s="120">
        <v>1</v>
      </c>
      <c r="N110" s="120">
        <v>2</v>
      </c>
      <c r="O110" s="120">
        <v>2</v>
      </c>
      <c r="P110" s="120">
        <v>2</v>
      </c>
      <c r="Q110" s="120">
        <v>1</v>
      </c>
    </row>
    <row r="111" spans="1:17" hidden="1">
      <c r="A111" s="535"/>
      <c r="B111" s="591"/>
      <c r="C111" s="70"/>
      <c r="D111" s="118"/>
      <c r="E111" s="121"/>
      <c r="F111" s="121"/>
      <c r="G111" s="99"/>
      <c r="H111" s="99"/>
      <c r="I111" s="99"/>
      <c r="J111" s="99"/>
      <c r="K111" s="278" t="s">
        <v>222</v>
      </c>
      <c r="L111" s="118"/>
      <c r="M111" s="120"/>
      <c r="N111" s="120"/>
      <c r="O111" s="120"/>
      <c r="P111" s="120"/>
      <c r="Q111" s="120"/>
    </row>
    <row r="112" spans="1:17">
      <c r="C112" s="309"/>
      <c r="D112" s="310"/>
      <c r="E112" s="311"/>
      <c r="K112" s="278"/>
      <c r="L112" s="279"/>
      <c r="M112" s="280"/>
      <c r="N112" s="280"/>
      <c r="O112" s="280"/>
      <c r="P112" s="280"/>
      <c r="Q112" s="280"/>
    </row>
    <row r="113" spans="1:17" ht="16.5" thickBot="1">
      <c r="A113" s="139" t="s">
        <v>0</v>
      </c>
      <c r="B113" s="139"/>
      <c r="C113" s="312"/>
      <c r="D113" s="312"/>
      <c r="E113" s="312"/>
      <c r="F113" s="139"/>
      <c r="G113" s="139"/>
      <c r="H113" s="139"/>
      <c r="I113" s="139"/>
      <c r="J113" s="139"/>
      <c r="K113" s="278"/>
      <c r="L113" s="281"/>
      <c r="M113" s="282"/>
      <c r="N113" s="282"/>
      <c r="O113" s="282"/>
      <c r="P113" s="282"/>
      <c r="Q113" s="282"/>
    </row>
    <row r="114" spans="1:17" ht="48" customHeight="1" thickBot="1">
      <c r="A114" s="473" t="s">
        <v>1</v>
      </c>
      <c r="B114" s="566" t="s">
        <v>29</v>
      </c>
      <c r="C114" s="568" t="s">
        <v>2</v>
      </c>
      <c r="D114" s="570" t="s">
        <v>3</v>
      </c>
      <c r="E114" s="570" t="s">
        <v>4</v>
      </c>
      <c r="F114" s="583" t="s">
        <v>5</v>
      </c>
      <c r="G114" s="515" t="s">
        <v>6</v>
      </c>
      <c r="H114" s="587"/>
      <c r="I114" s="587"/>
      <c r="J114" s="588"/>
      <c r="K114" s="521" t="s">
        <v>11</v>
      </c>
      <c r="L114" s="522"/>
      <c r="M114" s="560" t="s">
        <v>12</v>
      </c>
      <c r="N114" s="561"/>
      <c r="O114" s="561"/>
      <c r="P114" s="561"/>
      <c r="Q114" s="562"/>
    </row>
    <row r="115" spans="1:17" hidden="1">
      <c r="A115" s="585"/>
      <c r="B115" s="567"/>
      <c r="C115" s="569"/>
      <c r="D115" s="544"/>
      <c r="E115" s="544"/>
      <c r="F115" s="584"/>
      <c r="G115" s="275" t="s">
        <v>7</v>
      </c>
      <c r="H115" s="275" t="s">
        <v>8</v>
      </c>
      <c r="I115" s="275" t="s">
        <v>36</v>
      </c>
      <c r="J115" s="275" t="s">
        <v>10</v>
      </c>
      <c r="K115" s="523"/>
      <c r="L115" s="524"/>
      <c r="M115" s="563"/>
      <c r="N115" s="564"/>
      <c r="O115" s="564"/>
      <c r="P115" s="564"/>
      <c r="Q115" s="565"/>
    </row>
    <row r="116" spans="1:17" ht="30">
      <c r="A116" s="109" t="s">
        <v>175</v>
      </c>
      <c r="B116" s="109" t="s">
        <v>176</v>
      </c>
      <c r="C116" s="109" t="s">
        <v>177</v>
      </c>
      <c r="D116" s="109" t="s">
        <v>178</v>
      </c>
      <c r="E116" s="134">
        <v>0</v>
      </c>
      <c r="F116" s="133">
        <v>4</v>
      </c>
      <c r="G116" s="132"/>
      <c r="H116" s="132"/>
      <c r="I116" s="132"/>
      <c r="J116" s="132"/>
      <c r="K116" s="559">
        <f>SUM(B121:B142)</f>
        <v>36000</v>
      </c>
      <c r="L116" s="492"/>
      <c r="M116" s="556"/>
      <c r="N116" s="557"/>
      <c r="O116" s="557"/>
      <c r="P116" s="557"/>
      <c r="Q116" s="558"/>
    </row>
    <row r="117" spans="1:17">
      <c r="A117" s="127"/>
      <c r="B117" s="131"/>
      <c r="C117" s="130"/>
      <c r="D117" s="127"/>
      <c r="E117" s="129"/>
      <c r="F117" s="129"/>
      <c r="G117" s="128"/>
      <c r="H117" s="128"/>
      <c r="I117" s="128"/>
      <c r="J117" s="128"/>
      <c r="K117" s="128"/>
      <c r="L117" s="128"/>
      <c r="M117" s="127"/>
      <c r="N117" s="127"/>
      <c r="O117" s="127"/>
      <c r="P117" s="127"/>
      <c r="Q117" s="127"/>
    </row>
    <row r="118" spans="1:17" ht="31.5" customHeight="1">
      <c r="A118" s="140" t="s">
        <v>15</v>
      </c>
      <c r="B118" s="141"/>
      <c r="C118" s="141"/>
      <c r="D118" s="141"/>
      <c r="E118" s="141"/>
      <c r="F118" s="141"/>
      <c r="G118" s="141"/>
      <c r="H118" s="141"/>
      <c r="I118" s="141"/>
      <c r="J118" s="141"/>
      <c r="K118" s="141"/>
      <c r="L118" s="141"/>
      <c r="M118" s="126"/>
      <c r="N118" s="126"/>
      <c r="O118" s="126"/>
      <c r="P118" s="126"/>
      <c r="Q118" s="125"/>
    </row>
    <row r="119" spans="1:17" ht="31.5" customHeight="1">
      <c r="A119" s="525" t="s">
        <v>16</v>
      </c>
      <c r="B119" s="578" t="s">
        <v>17</v>
      </c>
      <c r="C119" s="550" t="s">
        <v>18</v>
      </c>
      <c r="D119" s="551"/>
      <c r="E119" s="551"/>
      <c r="F119" s="552"/>
      <c r="G119" s="550" t="s">
        <v>35</v>
      </c>
      <c r="H119" s="551"/>
      <c r="I119" s="551"/>
      <c r="J119" s="552"/>
      <c r="K119" s="506" t="s">
        <v>22</v>
      </c>
      <c r="L119" s="545" t="s">
        <v>30</v>
      </c>
      <c r="M119" s="546"/>
      <c r="N119" s="546"/>
      <c r="O119" s="546"/>
      <c r="P119" s="546"/>
      <c r="Q119" s="547"/>
    </row>
    <row r="120" spans="1:17" ht="32.25">
      <c r="A120" s="577"/>
      <c r="B120" s="579"/>
      <c r="C120" s="259" t="s">
        <v>37</v>
      </c>
      <c r="D120" s="260" t="s">
        <v>19</v>
      </c>
      <c r="E120" s="260" t="s">
        <v>20</v>
      </c>
      <c r="F120" s="260" t="s">
        <v>21</v>
      </c>
      <c r="G120" s="260" t="s">
        <v>7</v>
      </c>
      <c r="H120" s="260" t="s">
        <v>8</v>
      </c>
      <c r="I120" s="260" t="s">
        <v>9</v>
      </c>
      <c r="J120" s="260" t="s">
        <v>10</v>
      </c>
      <c r="K120" s="579"/>
      <c r="L120" s="277" t="s">
        <v>23</v>
      </c>
      <c r="M120" s="277" t="s">
        <v>24</v>
      </c>
      <c r="N120" s="277" t="s">
        <v>25</v>
      </c>
      <c r="O120" s="277" t="s">
        <v>26</v>
      </c>
      <c r="P120" s="277" t="s">
        <v>27</v>
      </c>
      <c r="Q120" s="277" t="s">
        <v>28</v>
      </c>
    </row>
    <row r="121" spans="1:17">
      <c r="A121" s="467" t="s">
        <v>181</v>
      </c>
      <c r="B121" s="555">
        <f>+F122</f>
        <v>7200</v>
      </c>
      <c r="C121" s="70"/>
      <c r="D121" s="118"/>
      <c r="E121" s="121"/>
      <c r="F121" s="121"/>
      <c r="G121" s="121"/>
      <c r="H121" s="121"/>
      <c r="I121" s="121"/>
      <c r="J121" s="121"/>
      <c r="K121" s="278" t="s">
        <v>222</v>
      </c>
      <c r="L121" s="118"/>
      <c r="M121" s="120"/>
      <c r="N121" s="120"/>
      <c r="O121" s="120"/>
      <c r="P121" s="120"/>
      <c r="Q121" s="120"/>
    </row>
    <row r="122" spans="1:17">
      <c r="A122" s="467"/>
      <c r="B122" s="555"/>
      <c r="C122" s="70" t="s">
        <v>396</v>
      </c>
      <c r="D122" s="143">
        <f>24*20</f>
        <v>480</v>
      </c>
      <c r="E122" s="121">
        <v>15</v>
      </c>
      <c r="F122" s="121">
        <f>+E122*D122</f>
        <v>7200</v>
      </c>
      <c r="G122" s="121"/>
      <c r="H122" s="145" t="s">
        <v>174</v>
      </c>
      <c r="I122" s="121"/>
      <c r="J122" s="121"/>
      <c r="K122" s="278" t="s">
        <v>222</v>
      </c>
      <c r="L122" s="118">
        <v>15</v>
      </c>
      <c r="M122" s="120">
        <v>1</v>
      </c>
      <c r="N122" s="120">
        <v>3</v>
      </c>
      <c r="O122" s="120">
        <v>1</v>
      </c>
      <c r="P122" s="120">
        <v>1</v>
      </c>
      <c r="Q122" s="120">
        <v>1</v>
      </c>
    </row>
    <row r="123" spans="1:17">
      <c r="A123" s="467"/>
      <c r="B123" s="555"/>
      <c r="C123" s="70"/>
      <c r="D123" s="118"/>
      <c r="E123" s="121"/>
      <c r="F123" s="121"/>
      <c r="G123" s="121"/>
      <c r="H123" s="121"/>
      <c r="I123" s="121"/>
      <c r="J123" s="121"/>
      <c r="K123" s="278" t="s">
        <v>222</v>
      </c>
      <c r="L123" s="118"/>
      <c r="M123" s="120"/>
      <c r="N123" s="120"/>
      <c r="O123" s="120"/>
      <c r="P123" s="120"/>
      <c r="Q123" s="120"/>
    </row>
    <row r="124" spans="1:17" ht="32.25" customHeight="1">
      <c r="A124" s="467"/>
      <c r="B124" s="555"/>
      <c r="C124" s="70"/>
      <c r="D124" s="118"/>
      <c r="E124" s="121"/>
      <c r="F124" s="121"/>
      <c r="G124" s="121"/>
      <c r="H124" s="121"/>
      <c r="I124" s="121"/>
      <c r="J124" s="121"/>
      <c r="K124" s="278" t="s">
        <v>222</v>
      </c>
      <c r="L124" s="118"/>
      <c r="M124" s="120"/>
      <c r="N124" s="120"/>
      <c r="O124" s="120"/>
      <c r="P124" s="120"/>
      <c r="Q124" s="120"/>
    </row>
    <row r="125" spans="1:17" ht="32.25" customHeight="1">
      <c r="A125" s="467"/>
      <c r="B125" s="555"/>
      <c r="C125" s="70"/>
      <c r="D125" s="118"/>
      <c r="E125" s="121"/>
      <c r="F125" s="121"/>
      <c r="G125" s="121"/>
      <c r="H125" s="121"/>
      <c r="I125" s="121"/>
      <c r="J125" s="121"/>
      <c r="K125" s="278" t="s">
        <v>222</v>
      </c>
      <c r="L125" s="118"/>
      <c r="M125" s="120"/>
      <c r="N125" s="120"/>
      <c r="O125" s="120"/>
      <c r="P125" s="120"/>
      <c r="Q125" s="120"/>
    </row>
    <row r="126" spans="1:17">
      <c r="A126" s="467" t="s">
        <v>180</v>
      </c>
      <c r="B126" s="555">
        <f>+F127</f>
        <v>7200</v>
      </c>
      <c r="C126" s="70"/>
      <c r="D126" s="118"/>
      <c r="E126" s="121"/>
      <c r="F126" s="121"/>
      <c r="G126" s="121"/>
      <c r="H126" s="121"/>
      <c r="I126" s="121"/>
      <c r="J126" s="121"/>
      <c r="K126" s="278" t="s">
        <v>222</v>
      </c>
      <c r="L126" s="118"/>
      <c r="M126" s="120"/>
      <c r="N126" s="120"/>
      <c r="O126" s="120"/>
      <c r="P126" s="120"/>
      <c r="Q126" s="120"/>
    </row>
    <row r="127" spans="1:17">
      <c r="A127" s="467"/>
      <c r="B127" s="555"/>
      <c r="C127" s="70" t="s">
        <v>396</v>
      </c>
      <c r="D127" s="143">
        <v>480</v>
      </c>
      <c r="E127" s="121">
        <v>15</v>
      </c>
      <c r="F127" s="121">
        <f>+E127*D127</f>
        <v>7200</v>
      </c>
      <c r="G127" s="121"/>
      <c r="H127" s="121"/>
      <c r="I127" s="145" t="s">
        <v>174</v>
      </c>
      <c r="J127" s="121"/>
      <c r="K127" s="278" t="s">
        <v>222</v>
      </c>
      <c r="L127" s="118">
        <v>15</v>
      </c>
      <c r="M127" s="120">
        <v>1</v>
      </c>
      <c r="N127" s="120">
        <v>3</v>
      </c>
      <c r="O127" s="120">
        <v>1</v>
      </c>
      <c r="P127" s="120">
        <v>1</v>
      </c>
      <c r="Q127" s="120">
        <v>1</v>
      </c>
    </row>
    <row r="128" spans="1:17">
      <c r="A128" s="467"/>
      <c r="B128" s="555"/>
      <c r="C128" s="70"/>
      <c r="D128" s="118"/>
      <c r="E128" s="121"/>
      <c r="F128" s="121"/>
      <c r="G128" s="121"/>
      <c r="H128" s="121"/>
      <c r="I128" s="121"/>
      <c r="J128" s="121"/>
      <c r="K128" s="278" t="s">
        <v>222</v>
      </c>
      <c r="L128" s="118"/>
      <c r="M128" s="120"/>
      <c r="N128" s="120"/>
      <c r="O128" s="120"/>
      <c r="P128" s="120"/>
      <c r="Q128" s="120"/>
    </row>
    <row r="129" spans="1:17">
      <c r="A129" s="467"/>
      <c r="B129" s="555"/>
      <c r="C129" s="70"/>
      <c r="D129" s="118"/>
      <c r="E129" s="121"/>
      <c r="F129" s="121"/>
      <c r="G129" s="121"/>
      <c r="H129" s="121"/>
      <c r="I129" s="121"/>
      <c r="J129" s="121"/>
      <c r="K129" s="278" t="s">
        <v>222</v>
      </c>
      <c r="L129" s="118"/>
      <c r="M129" s="120"/>
      <c r="N129" s="120"/>
      <c r="O129" s="120"/>
      <c r="P129" s="120"/>
      <c r="Q129" s="120"/>
    </row>
    <row r="130" spans="1:17">
      <c r="A130" s="467"/>
      <c r="B130" s="555"/>
      <c r="C130" s="70"/>
      <c r="D130" s="118"/>
      <c r="E130" s="121"/>
      <c r="F130" s="121"/>
      <c r="G130" s="121"/>
      <c r="H130" s="121"/>
      <c r="I130" s="121"/>
      <c r="J130" s="121"/>
      <c r="K130" s="278" t="s">
        <v>222</v>
      </c>
      <c r="L130" s="118"/>
      <c r="M130" s="120"/>
      <c r="N130" s="120"/>
      <c r="O130" s="120"/>
      <c r="P130" s="120"/>
      <c r="Q130" s="120"/>
    </row>
    <row r="131" spans="1:17">
      <c r="A131" s="467" t="s">
        <v>182</v>
      </c>
      <c r="B131" s="555">
        <f>+F132</f>
        <v>7200</v>
      </c>
      <c r="C131" s="70"/>
      <c r="D131" s="118"/>
      <c r="E131" s="121"/>
      <c r="F131" s="121"/>
      <c r="G131" s="121"/>
      <c r="H131" s="121"/>
      <c r="I131" s="121"/>
      <c r="J131" s="121"/>
      <c r="K131" s="278" t="s">
        <v>222</v>
      </c>
      <c r="L131" s="118"/>
      <c r="M131" s="120"/>
      <c r="N131" s="120"/>
      <c r="O131" s="120"/>
      <c r="P131" s="120"/>
      <c r="Q131" s="120"/>
    </row>
    <row r="132" spans="1:17">
      <c r="A132" s="467"/>
      <c r="B132" s="555"/>
      <c r="C132" s="70" t="s">
        <v>184</v>
      </c>
      <c r="D132" s="143">
        <v>480</v>
      </c>
      <c r="E132" s="121">
        <v>15</v>
      </c>
      <c r="F132" s="121">
        <f>+E132*D132</f>
        <v>7200</v>
      </c>
      <c r="G132" s="121"/>
      <c r="H132" s="121"/>
      <c r="I132" s="145" t="s">
        <v>174</v>
      </c>
      <c r="J132" s="121"/>
      <c r="K132" s="278" t="s">
        <v>222</v>
      </c>
      <c r="L132" s="118">
        <v>15</v>
      </c>
      <c r="M132" s="120">
        <v>1</v>
      </c>
      <c r="N132" s="120">
        <v>3</v>
      </c>
      <c r="O132" s="120">
        <v>1</v>
      </c>
      <c r="P132" s="120">
        <v>1</v>
      </c>
      <c r="Q132" s="120">
        <v>1</v>
      </c>
    </row>
    <row r="133" spans="1:17">
      <c r="A133" s="467"/>
      <c r="B133" s="555"/>
      <c r="C133" s="70"/>
      <c r="D133" s="118"/>
      <c r="E133" s="121"/>
      <c r="F133" s="121"/>
      <c r="G133" s="121"/>
      <c r="H133" s="121"/>
      <c r="I133" s="121"/>
      <c r="J133" s="121"/>
      <c r="K133" s="278" t="s">
        <v>222</v>
      </c>
      <c r="L133" s="118"/>
      <c r="M133" s="120"/>
      <c r="N133" s="120"/>
      <c r="O133" s="120"/>
      <c r="P133" s="120"/>
      <c r="Q133" s="120"/>
    </row>
    <row r="134" spans="1:17">
      <c r="A134" s="467"/>
      <c r="B134" s="555"/>
      <c r="C134" s="70"/>
      <c r="D134" s="118"/>
      <c r="E134" s="121"/>
      <c r="F134" s="121"/>
      <c r="G134" s="121"/>
      <c r="H134" s="121"/>
      <c r="I134" s="121"/>
      <c r="J134" s="121"/>
      <c r="K134" s="278" t="s">
        <v>222</v>
      </c>
      <c r="L134" s="118"/>
      <c r="M134" s="120"/>
      <c r="N134" s="120"/>
      <c r="O134" s="120"/>
      <c r="P134" s="120"/>
      <c r="Q134" s="120"/>
    </row>
    <row r="135" spans="1:17">
      <c r="A135" s="467" t="s">
        <v>179</v>
      </c>
      <c r="B135" s="555">
        <f>+F136</f>
        <v>7200</v>
      </c>
      <c r="C135" s="70"/>
      <c r="D135" s="118"/>
      <c r="E135" s="121"/>
      <c r="F135" s="121"/>
      <c r="G135" s="121"/>
      <c r="H135" s="121"/>
      <c r="I135" s="121"/>
      <c r="J135" s="121"/>
      <c r="K135" s="278" t="s">
        <v>222</v>
      </c>
      <c r="L135" s="118"/>
      <c r="M135" s="120"/>
      <c r="N135" s="120"/>
      <c r="O135" s="120"/>
      <c r="P135" s="120"/>
      <c r="Q135" s="120"/>
    </row>
    <row r="136" spans="1:17">
      <c r="A136" s="467"/>
      <c r="B136" s="555"/>
      <c r="C136" s="70" t="s">
        <v>184</v>
      </c>
      <c r="D136" s="143">
        <v>480</v>
      </c>
      <c r="E136" s="121">
        <v>15</v>
      </c>
      <c r="F136" s="121">
        <v>7200</v>
      </c>
      <c r="G136" s="121"/>
      <c r="H136" s="121"/>
      <c r="I136" s="121"/>
      <c r="J136" s="145" t="s">
        <v>174</v>
      </c>
      <c r="K136" s="278" t="s">
        <v>222</v>
      </c>
      <c r="L136" s="118">
        <v>15</v>
      </c>
      <c r="M136" s="120">
        <v>1</v>
      </c>
      <c r="N136" s="120">
        <v>3</v>
      </c>
      <c r="O136" s="120">
        <v>1</v>
      </c>
      <c r="P136" s="120">
        <v>1</v>
      </c>
      <c r="Q136" s="120">
        <v>1</v>
      </c>
    </row>
    <row r="137" spans="1:17">
      <c r="A137" s="467"/>
      <c r="B137" s="555"/>
      <c r="C137" s="70"/>
      <c r="D137" s="118"/>
      <c r="E137" s="121"/>
      <c r="F137" s="121"/>
      <c r="G137" s="121"/>
      <c r="H137" s="121"/>
      <c r="I137" s="121"/>
      <c r="J137" s="121"/>
      <c r="K137" s="278" t="s">
        <v>222</v>
      </c>
      <c r="L137" s="118"/>
      <c r="M137" s="120"/>
      <c r="N137" s="120"/>
      <c r="O137" s="120"/>
      <c r="P137" s="120"/>
      <c r="Q137" s="120"/>
    </row>
    <row r="138" spans="1:17">
      <c r="A138" s="467"/>
      <c r="B138" s="555"/>
      <c r="C138" s="70"/>
      <c r="D138" s="118"/>
      <c r="E138" s="121"/>
      <c r="F138" s="121"/>
      <c r="G138" s="121"/>
      <c r="H138" s="121"/>
      <c r="I138" s="121"/>
      <c r="J138" s="121"/>
      <c r="K138" s="278" t="s">
        <v>222</v>
      </c>
      <c r="L138" s="118"/>
      <c r="M138" s="120"/>
      <c r="N138" s="120"/>
      <c r="O138" s="120"/>
      <c r="P138" s="120"/>
      <c r="Q138" s="120"/>
    </row>
    <row r="139" spans="1:17">
      <c r="A139" s="467" t="s">
        <v>183</v>
      </c>
      <c r="B139" s="555">
        <f>+F140</f>
        <v>7200</v>
      </c>
      <c r="C139" s="70"/>
      <c r="D139" s="118"/>
      <c r="E139" s="121"/>
      <c r="F139" s="121"/>
      <c r="G139" s="121"/>
      <c r="H139" s="121"/>
      <c r="I139" s="121"/>
      <c r="J139" s="121"/>
      <c r="K139" s="278" t="s">
        <v>222</v>
      </c>
      <c r="L139" s="118"/>
      <c r="M139" s="120"/>
      <c r="N139" s="120"/>
      <c r="O139" s="120"/>
      <c r="P139" s="120"/>
      <c r="Q139" s="120"/>
    </row>
    <row r="140" spans="1:17">
      <c r="A140" s="467"/>
      <c r="B140" s="555"/>
      <c r="C140" s="70" t="s">
        <v>184</v>
      </c>
      <c r="D140" s="143">
        <v>480</v>
      </c>
      <c r="E140" s="121">
        <v>15</v>
      </c>
      <c r="F140" s="121">
        <f>+E140*D140</f>
        <v>7200</v>
      </c>
      <c r="G140" s="121"/>
      <c r="H140" s="121"/>
      <c r="I140" s="121"/>
      <c r="J140" s="145" t="s">
        <v>174</v>
      </c>
      <c r="K140" s="278" t="s">
        <v>222</v>
      </c>
      <c r="L140" s="118">
        <v>15</v>
      </c>
      <c r="M140" s="120">
        <v>1</v>
      </c>
      <c r="N140" s="120">
        <v>3</v>
      </c>
      <c r="O140" s="120">
        <v>1</v>
      </c>
      <c r="P140" s="120">
        <v>1</v>
      </c>
      <c r="Q140" s="120">
        <v>1</v>
      </c>
    </row>
    <row r="141" spans="1:17">
      <c r="A141" s="467"/>
      <c r="B141" s="555"/>
      <c r="C141" s="70"/>
      <c r="D141" s="118"/>
      <c r="E141" s="121"/>
      <c r="F141" s="121"/>
      <c r="G141" s="121"/>
      <c r="H141" s="121"/>
      <c r="I141" s="121"/>
      <c r="J141" s="121"/>
      <c r="K141" s="278" t="s">
        <v>222</v>
      </c>
      <c r="L141" s="118"/>
      <c r="M141" s="120"/>
      <c r="N141" s="120"/>
      <c r="O141" s="120"/>
      <c r="P141" s="120"/>
      <c r="Q141" s="120"/>
    </row>
    <row r="142" spans="1:17">
      <c r="A142" s="467"/>
      <c r="B142" s="555"/>
      <c r="C142" s="70"/>
      <c r="D142" s="118"/>
      <c r="E142" s="121"/>
      <c r="F142" s="121"/>
      <c r="G142" s="121"/>
      <c r="H142" s="121"/>
      <c r="I142" s="121"/>
      <c r="J142" s="121"/>
      <c r="K142" s="278" t="s">
        <v>222</v>
      </c>
      <c r="L142" s="118"/>
      <c r="M142" s="120"/>
      <c r="N142" s="120"/>
      <c r="O142" s="120"/>
      <c r="P142" s="120"/>
      <c r="Q142" s="120"/>
    </row>
    <row r="146" spans="1:17" ht="16.5" thickBot="1">
      <c r="A146" s="139" t="s">
        <v>0</v>
      </c>
      <c r="B146" s="139"/>
      <c r="C146" s="139"/>
      <c r="D146" s="139"/>
      <c r="E146" s="139"/>
      <c r="F146" s="139"/>
      <c r="G146" s="139"/>
      <c r="H146" s="139"/>
      <c r="I146" s="139"/>
      <c r="J146" s="139"/>
      <c r="K146" s="139"/>
      <c r="L146" s="139"/>
    </row>
    <row r="147" spans="1:17" ht="16.5" thickBot="1">
      <c r="A147" s="473" t="s">
        <v>1</v>
      </c>
      <c r="B147" s="586" t="s">
        <v>29</v>
      </c>
      <c r="C147" s="570" t="s">
        <v>2</v>
      </c>
      <c r="D147" s="570" t="s">
        <v>3</v>
      </c>
      <c r="E147" s="570" t="s">
        <v>4</v>
      </c>
      <c r="F147" s="583" t="s">
        <v>5</v>
      </c>
      <c r="G147" s="540" t="s">
        <v>6</v>
      </c>
      <c r="H147" s="575"/>
      <c r="I147" s="575"/>
      <c r="J147" s="576"/>
      <c r="K147" s="521" t="s">
        <v>11</v>
      </c>
      <c r="L147" s="522"/>
      <c r="M147" s="560" t="s">
        <v>12</v>
      </c>
      <c r="N147" s="561"/>
      <c r="O147" s="561"/>
      <c r="P147" s="561"/>
      <c r="Q147" s="562"/>
    </row>
    <row r="148" spans="1:17">
      <c r="A148" s="585"/>
      <c r="B148" s="554"/>
      <c r="C148" s="544"/>
      <c r="D148" s="544"/>
      <c r="E148" s="544"/>
      <c r="F148" s="584"/>
      <c r="G148" s="275" t="s">
        <v>7</v>
      </c>
      <c r="H148" s="275" t="s">
        <v>8</v>
      </c>
      <c r="I148" s="275" t="s">
        <v>36</v>
      </c>
      <c r="J148" s="275" t="s">
        <v>10</v>
      </c>
      <c r="K148" s="523"/>
      <c r="L148" s="524"/>
      <c r="M148" s="563"/>
      <c r="N148" s="564"/>
      <c r="O148" s="564"/>
      <c r="P148" s="564"/>
      <c r="Q148" s="565"/>
    </row>
    <row r="149" spans="1:17" ht="105">
      <c r="A149" s="109" t="s">
        <v>185</v>
      </c>
      <c r="B149" s="109" t="s">
        <v>188</v>
      </c>
      <c r="C149" s="109" t="s">
        <v>186</v>
      </c>
      <c r="D149" s="109" t="s">
        <v>187</v>
      </c>
      <c r="E149" s="134"/>
      <c r="F149" s="133">
        <v>16500</v>
      </c>
      <c r="G149" s="132"/>
      <c r="H149" s="132"/>
      <c r="I149" s="132"/>
      <c r="J149" s="132"/>
      <c r="K149" s="559">
        <f>SUM(B154)</f>
        <v>630000</v>
      </c>
      <c r="L149" s="492"/>
      <c r="M149" s="556"/>
      <c r="N149" s="557"/>
      <c r="O149" s="557"/>
      <c r="P149" s="557"/>
      <c r="Q149" s="558"/>
    </row>
    <row r="150" spans="1:17">
      <c r="A150" s="127"/>
      <c r="B150" s="131"/>
      <c r="C150" s="130"/>
      <c r="D150" s="127"/>
      <c r="E150" s="129"/>
      <c r="F150" s="129"/>
      <c r="G150" s="128"/>
      <c r="H150" s="128"/>
      <c r="I150" s="128"/>
      <c r="J150" s="128"/>
      <c r="K150" s="128"/>
      <c r="L150" s="128"/>
      <c r="M150" s="127"/>
      <c r="N150" s="127"/>
      <c r="O150" s="127"/>
      <c r="P150" s="127"/>
      <c r="Q150" s="127"/>
    </row>
    <row r="151" spans="1:17" ht="15.75">
      <c r="A151" s="140" t="s">
        <v>15</v>
      </c>
      <c r="B151" s="141"/>
      <c r="C151" s="141"/>
      <c r="D151" s="141"/>
      <c r="E151" s="141"/>
      <c r="F151" s="141"/>
      <c r="G151" s="141"/>
      <c r="H151" s="141"/>
      <c r="I151" s="141"/>
      <c r="J151" s="141"/>
      <c r="K151" s="141"/>
      <c r="L151" s="141"/>
      <c r="M151" s="126"/>
      <c r="N151" s="126"/>
      <c r="O151" s="126"/>
      <c r="P151" s="126"/>
      <c r="Q151" s="125"/>
    </row>
    <row r="152" spans="1:17">
      <c r="A152" s="525" t="s">
        <v>16</v>
      </c>
      <c r="B152" s="578" t="s">
        <v>17</v>
      </c>
      <c r="C152" s="550" t="s">
        <v>18</v>
      </c>
      <c r="D152" s="551"/>
      <c r="E152" s="551"/>
      <c r="F152" s="552"/>
      <c r="G152" s="580" t="s">
        <v>35</v>
      </c>
      <c r="H152" s="581"/>
      <c r="I152" s="581"/>
      <c r="J152" s="582"/>
      <c r="K152" s="506" t="s">
        <v>22</v>
      </c>
      <c r="L152" s="545" t="s">
        <v>30</v>
      </c>
      <c r="M152" s="546"/>
      <c r="N152" s="546"/>
      <c r="O152" s="546"/>
      <c r="P152" s="546"/>
      <c r="Q152" s="547"/>
    </row>
    <row r="153" spans="1:17" ht="32.25">
      <c r="A153" s="577"/>
      <c r="B153" s="579"/>
      <c r="C153" s="260" t="s">
        <v>37</v>
      </c>
      <c r="D153" s="260" t="s">
        <v>19</v>
      </c>
      <c r="E153" s="260" t="s">
        <v>20</v>
      </c>
      <c r="F153" s="260" t="s">
        <v>21</v>
      </c>
      <c r="G153" s="260" t="s">
        <v>7</v>
      </c>
      <c r="H153" s="260" t="s">
        <v>8</v>
      </c>
      <c r="I153" s="260" t="s">
        <v>9</v>
      </c>
      <c r="J153" s="260" t="s">
        <v>10</v>
      </c>
      <c r="K153" s="579"/>
      <c r="L153" s="277" t="s">
        <v>23</v>
      </c>
      <c r="M153" s="277" t="s">
        <v>24</v>
      </c>
      <c r="N153" s="277" t="s">
        <v>25</v>
      </c>
      <c r="O153" s="277" t="s">
        <v>26</v>
      </c>
      <c r="P153" s="277" t="s">
        <v>27</v>
      </c>
      <c r="Q153" s="277" t="s">
        <v>28</v>
      </c>
    </row>
    <row r="154" spans="1:17">
      <c r="A154" s="467" t="s">
        <v>189</v>
      </c>
      <c r="B154" s="555">
        <f>SUM(F155:F166)</f>
        <v>630000</v>
      </c>
      <c r="C154" s="70"/>
      <c r="D154" s="118"/>
      <c r="E154" s="121"/>
      <c r="F154" s="121"/>
      <c r="G154" s="121"/>
      <c r="H154" s="121"/>
      <c r="I154" s="121"/>
      <c r="J154" s="121"/>
      <c r="K154" s="278" t="s">
        <v>222</v>
      </c>
      <c r="L154" s="118"/>
      <c r="M154" s="120"/>
      <c r="N154" s="120"/>
      <c r="O154" s="120"/>
      <c r="P154" s="120"/>
      <c r="Q154" s="120"/>
    </row>
    <row r="155" spans="1:17" ht="30">
      <c r="A155" s="467"/>
      <c r="B155" s="555"/>
      <c r="C155" s="70" t="s">
        <v>190</v>
      </c>
      <c r="D155" s="143">
        <v>1500</v>
      </c>
      <c r="E155" s="121">
        <v>35</v>
      </c>
      <c r="F155" s="121">
        <f>+E155*D155</f>
        <v>52500</v>
      </c>
      <c r="G155" s="121"/>
      <c r="H155" s="145" t="s">
        <v>174</v>
      </c>
      <c r="I155" s="121"/>
      <c r="J155" s="121"/>
      <c r="K155" s="278" t="s">
        <v>222</v>
      </c>
      <c r="L155" s="118">
        <v>15</v>
      </c>
      <c r="M155" s="120">
        <v>1</v>
      </c>
      <c r="N155" s="120">
        <v>3</v>
      </c>
      <c r="O155" s="120">
        <v>3</v>
      </c>
      <c r="P155" s="120">
        <v>3</v>
      </c>
      <c r="Q155" s="120">
        <v>3</v>
      </c>
    </row>
    <row r="156" spans="1:17" ht="30">
      <c r="A156" s="467"/>
      <c r="B156" s="555"/>
      <c r="C156" s="70" t="s">
        <v>191</v>
      </c>
      <c r="D156" s="143">
        <v>1500</v>
      </c>
      <c r="E156" s="121">
        <v>35</v>
      </c>
      <c r="F156" s="121">
        <f t="shared" ref="F156:F166" si="5">+E156*D156</f>
        <v>52500</v>
      </c>
      <c r="G156" s="121"/>
      <c r="H156" s="121"/>
      <c r="I156" s="121"/>
      <c r="J156" s="121"/>
      <c r="K156" s="278" t="s">
        <v>222</v>
      </c>
      <c r="L156" s="118">
        <v>15</v>
      </c>
      <c r="M156" s="120">
        <v>1</v>
      </c>
      <c r="N156" s="120">
        <v>3</v>
      </c>
      <c r="O156" s="120">
        <v>3</v>
      </c>
      <c r="P156" s="120">
        <v>3</v>
      </c>
      <c r="Q156" s="120">
        <v>3</v>
      </c>
    </row>
    <row r="157" spans="1:17">
      <c r="A157" s="467"/>
      <c r="B157" s="555"/>
      <c r="C157" s="70" t="s">
        <v>192</v>
      </c>
      <c r="D157" s="143">
        <v>1500</v>
      </c>
      <c r="E157" s="121">
        <v>35</v>
      </c>
      <c r="F157" s="121">
        <f t="shared" si="5"/>
        <v>52500</v>
      </c>
      <c r="G157" s="121"/>
      <c r="H157" s="121"/>
      <c r="I157" s="121"/>
      <c r="J157" s="121"/>
      <c r="K157" s="278" t="s">
        <v>222</v>
      </c>
      <c r="L157" s="118">
        <v>15</v>
      </c>
      <c r="M157" s="120">
        <v>1</v>
      </c>
      <c r="N157" s="120">
        <v>3</v>
      </c>
      <c r="O157" s="120">
        <v>3</v>
      </c>
      <c r="P157" s="120">
        <v>3</v>
      </c>
      <c r="Q157" s="120">
        <v>3</v>
      </c>
    </row>
    <row r="158" spans="1:17">
      <c r="A158" s="467"/>
      <c r="B158" s="555"/>
      <c r="C158" s="70" t="s">
        <v>193</v>
      </c>
      <c r="D158" s="143">
        <v>1500</v>
      </c>
      <c r="E158" s="121">
        <v>35</v>
      </c>
      <c r="F158" s="121">
        <f t="shared" si="5"/>
        <v>52500</v>
      </c>
      <c r="G158" s="121"/>
      <c r="H158" s="121"/>
      <c r="I158" s="121"/>
      <c r="J158" s="121"/>
      <c r="K158" s="278" t="s">
        <v>222</v>
      </c>
      <c r="L158" s="118">
        <v>15</v>
      </c>
      <c r="M158" s="120">
        <v>1</v>
      </c>
      <c r="N158" s="120">
        <v>3</v>
      </c>
      <c r="O158" s="120">
        <v>3</v>
      </c>
      <c r="P158" s="120">
        <v>3</v>
      </c>
      <c r="Q158" s="120">
        <v>3</v>
      </c>
    </row>
    <row r="159" spans="1:17" ht="30">
      <c r="A159" s="467"/>
      <c r="B159" s="555"/>
      <c r="C159" s="70" t="s">
        <v>194</v>
      </c>
      <c r="D159" s="143">
        <v>1500</v>
      </c>
      <c r="E159" s="121">
        <v>35</v>
      </c>
      <c r="F159" s="121">
        <f t="shared" si="5"/>
        <v>52500</v>
      </c>
      <c r="G159" s="121"/>
      <c r="H159" s="121"/>
      <c r="I159" s="121"/>
      <c r="J159" s="121"/>
      <c r="K159" s="278" t="s">
        <v>222</v>
      </c>
      <c r="L159" s="118">
        <v>15</v>
      </c>
      <c r="M159" s="120">
        <v>1</v>
      </c>
      <c r="N159" s="120">
        <v>3</v>
      </c>
      <c r="O159" s="120">
        <v>3</v>
      </c>
      <c r="P159" s="120">
        <v>3</v>
      </c>
      <c r="Q159" s="120">
        <v>3</v>
      </c>
    </row>
    <row r="160" spans="1:17" ht="30">
      <c r="A160" s="467"/>
      <c r="B160" s="555"/>
      <c r="C160" s="70" t="s">
        <v>195</v>
      </c>
      <c r="D160" s="143">
        <v>1500</v>
      </c>
      <c r="E160" s="121">
        <v>35</v>
      </c>
      <c r="F160" s="121">
        <f t="shared" si="5"/>
        <v>52500</v>
      </c>
      <c r="G160" s="121"/>
      <c r="H160" s="121"/>
      <c r="I160" s="121"/>
      <c r="J160" s="121"/>
      <c r="K160" s="278" t="s">
        <v>222</v>
      </c>
      <c r="L160" s="118">
        <v>15</v>
      </c>
      <c r="M160" s="120">
        <v>1</v>
      </c>
      <c r="N160" s="120">
        <v>3</v>
      </c>
      <c r="O160" s="120">
        <v>3</v>
      </c>
      <c r="P160" s="120">
        <v>3</v>
      </c>
      <c r="Q160" s="120">
        <v>3</v>
      </c>
    </row>
    <row r="161" spans="1:17" ht="30">
      <c r="A161" s="467"/>
      <c r="B161" s="555"/>
      <c r="C161" s="70" t="s">
        <v>196</v>
      </c>
      <c r="D161" s="143">
        <v>1500</v>
      </c>
      <c r="E161" s="121">
        <v>35</v>
      </c>
      <c r="F161" s="121">
        <f t="shared" si="5"/>
        <v>52500</v>
      </c>
      <c r="G161" s="121"/>
      <c r="H161" s="121"/>
      <c r="I161" s="121"/>
      <c r="J161" s="121"/>
      <c r="K161" s="278" t="s">
        <v>222</v>
      </c>
      <c r="L161" s="118">
        <v>15</v>
      </c>
      <c r="M161" s="120">
        <v>1</v>
      </c>
      <c r="N161" s="120">
        <v>3</v>
      </c>
      <c r="O161" s="120">
        <v>3</v>
      </c>
      <c r="P161" s="120">
        <v>3</v>
      </c>
      <c r="Q161" s="120">
        <v>3</v>
      </c>
    </row>
    <row r="162" spans="1:17" ht="30">
      <c r="A162" s="467"/>
      <c r="B162" s="555"/>
      <c r="C162" s="70" t="s">
        <v>197</v>
      </c>
      <c r="D162" s="143">
        <v>1500</v>
      </c>
      <c r="E162" s="121">
        <v>35</v>
      </c>
      <c r="F162" s="121">
        <f t="shared" si="5"/>
        <v>52500</v>
      </c>
      <c r="G162" s="121"/>
      <c r="H162" s="121"/>
      <c r="I162" s="121"/>
      <c r="J162" s="121"/>
      <c r="K162" s="278" t="s">
        <v>222</v>
      </c>
      <c r="L162" s="118">
        <v>15</v>
      </c>
      <c r="M162" s="120">
        <v>1</v>
      </c>
      <c r="N162" s="120">
        <v>3</v>
      </c>
      <c r="O162" s="120">
        <v>3</v>
      </c>
      <c r="P162" s="120">
        <v>3</v>
      </c>
      <c r="Q162" s="120">
        <v>3</v>
      </c>
    </row>
    <row r="163" spans="1:17" ht="30">
      <c r="A163" s="467"/>
      <c r="B163" s="555"/>
      <c r="C163" s="70" t="s">
        <v>200</v>
      </c>
      <c r="D163" s="143">
        <v>1500</v>
      </c>
      <c r="E163" s="121">
        <v>35</v>
      </c>
      <c r="F163" s="121">
        <f t="shared" si="5"/>
        <v>52500</v>
      </c>
      <c r="G163" s="121"/>
      <c r="H163" s="121"/>
      <c r="I163" s="121"/>
      <c r="J163" s="121"/>
      <c r="K163" s="278" t="s">
        <v>222</v>
      </c>
      <c r="L163" s="118">
        <v>15</v>
      </c>
      <c r="M163" s="120">
        <v>1</v>
      </c>
      <c r="N163" s="120">
        <v>3</v>
      </c>
      <c r="O163" s="120">
        <v>3</v>
      </c>
      <c r="P163" s="120">
        <v>3</v>
      </c>
      <c r="Q163" s="120">
        <v>3</v>
      </c>
    </row>
    <row r="164" spans="1:17" ht="30">
      <c r="A164" s="467"/>
      <c r="B164" s="555"/>
      <c r="C164" s="70" t="s">
        <v>201</v>
      </c>
      <c r="D164" s="143">
        <v>1500</v>
      </c>
      <c r="E164" s="121">
        <v>35</v>
      </c>
      <c r="F164" s="121">
        <f t="shared" si="5"/>
        <v>52500</v>
      </c>
      <c r="G164" s="121"/>
      <c r="H164" s="121"/>
      <c r="I164" s="121"/>
      <c r="J164" s="121"/>
      <c r="K164" s="278" t="s">
        <v>222</v>
      </c>
      <c r="L164" s="118">
        <v>15</v>
      </c>
      <c r="M164" s="120">
        <v>1</v>
      </c>
      <c r="N164" s="120">
        <v>3</v>
      </c>
      <c r="O164" s="120">
        <v>3</v>
      </c>
      <c r="P164" s="120">
        <v>3</v>
      </c>
      <c r="Q164" s="120">
        <v>3</v>
      </c>
    </row>
    <row r="165" spans="1:17" ht="30">
      <c r="A165" s="467"/>
      <c r="B165" s="555"/>
      <c r="C165" s="70" t="s">
        <v>198</v>
      </c>
      <c r="D165" s="143">
        <v>1500</v>
      </c>
      <c r="E165" s="121">
        <v>35</v>
      </c>
      <c r="F165" s="121">
        <f t="shared" si="5"/>
        <v>52500</v>
      </c>
      <c r="G165" s="121"/>
      <c r="H165" s="121"/>
      <c r="I165" s="121"/>
      <c r="J165" s="121"/>
      <c r="K165" s="278" t="s">
        <v>222</v>
      </c>
      <c r="L165" s="118">
        <v>15</v>
      </c>
      <c r="M165" s="120">
        <v>1</v>
      </c>
      <c r="N165" s="120">
        <v>3</v>
      </c>
      <c r="O165" s="120">
        <v>3</v>
      </c>
      <c r="P165" s="120">
        <v>3</v>
      </c>
      <c r="Q165" s="120">
        <v>3</v>
      </c>
    </row>
    <row r="166" spans="1:17" ht="30">
      <c r="A166" s="467"/>
      <c r="B166" s="555"/>
      <c r="C166" s="70" t="s">
        <v>199</v>
      </c>
      <c r="D166" s="143">
        <v>1500</v>
      </c>
      <c r="E166" s="121">
        <v>35</v>
      </c>
      <c r="F166" s="121">
        <f t="shared" si="5"/>
        <v>52500</v>
      </c>
      <c r="G166" s="121"/>
      <c r="H166" s="121"/>
      <c r="I166" s="121"/>
      <c r="J166" s="121"/>
      <c r="K166" s="278" t="s">
        <v>222</v>
      </c>
      <c r="L166" s="118">
        <v>15</v>
      </c>
      <c r="M166" s="120">
        <v>1</v>
      </c>
      <c r="N166" s="120">
        <v>3</v>
      </c>
      <c r="O166" s="120">
        <v>3</v>
      </c>
      <c r="P166" s="120">
        <v>3</v>
      </c>
      <c r="Q166" s="120">
        <v>3</v>
      </c>
    </row>
  </sheetData>
  <mergeCells count="117">
    <mergeCell ref="L68:Q68"/>
    <mergeCell ref="G68:J68"/>
    <mergeCell ref="K68:K69"/>
    <mergeCell ref="B4:C4"/>
    <mergeCell ref="B11:B12"/>
    <mergeCell ref="A11:A12"/>
    <mergeCell ref="C11:C12"/>
    <mergeCell ref="A70:A73"/>
    <mergeCell ref="B70:B73"/>
    <mergeCell ref="A68:A69"/>
    <mergeCell ref="B68:B69"/>
    <mergeCell ref="C68:F68"/>
    <mergeCell ref="F11:F12"/>
    <mergeCell ref="K13:L13"/>
    <mergeCell ref="M13:Q13"/>
    <mergeCell ref="M11:Q12"/>
    <mergeCell ref="G11:J11"/>
    <mergeCell ref="B6:D6"/>
    <mergeCell ref="B7:D7"/>
    <mergeCell ref="A10:L10"/>
    <mergeCell ref="K11:L12"/>
    <mergeCell ref="E11:E12"/>
    <mergeCell ref="D11:D12"/>
    <mergeCell ref="A63:A64"/>
    <mergeCell ref="A91:A111"/>
    <mergeCell ref="B91:B111"/>
    <mergeCell ref="A82:A90"/>
    <mergeCell ref="B82:B90"/>
    <mergeCell ref="A47:A51"/>
    <mergeCell ref="B47:B51"/>
    <mergeCell ref="A52:A58"/>
    <mergeCell ref="B52:B58"/>
    <mergeCell ref="A38:A46"/>
    <mergeCell ref="B38:B46"/>
    <mergeCell ref="M75:Q76"/>
    <mergeCell ref="K77:L77"/>
    <mergeCell ref="M77:Q77"/>
    <mergeCell ref="A80:A81"/>
    <mergeCell ref="B80:B81"/>
    <mergeCell ref="C80:F80"/>
    <mergeCell ref="G80:J80"/>
    <mergeCell ref="K80:K81"/>
    <mergeCell ref="L80:Q80"/>
    <mergeCell ref="C75:C76"/>
    <mergeCell ref="D75:D76"/>
    <mergeCell ref="E75:E76"/>
    <mergeCell ref="F75:F76"/>
    <mergeCell ref="G75:J75"/>
    <mergeCell ref="K75:L76"/>
    <mergeCell ref="A75:A76"/>
    <mergeCell ref="B75:B76"/>
    <mergeCell ref="A131:A134"/>
    <mergeCell ref="B131:B134"/>
    <mergeCell ref="A126:A130"/>
    <mergeCell ref="B126:B130"/>
    <mergeCell ref="A121:A125"/>
    <mergeCell ref="B121:B125"/>
    <mergeCell ref="K114:L115"/>
    <mergeCell ref="M114:Q115"/>
    <mergeCell ref="K116:L116"/>
    <mergeCell ref="M116:Q116"/>
    <mergeCell ref="A119:A120"/>
    <mergeCell ref="B119:B120"/>
    <mergeCell ref="C119:F119"/>
    <mergeCell ref="G119:J119"/>
    <mergeCell ref="K119:K120"/>
    <mergeCell ref="L119:Q119"/>
    <mergeCell ref="E114:E115"/>
    <mergeCell ref="F114:F115"/>
    <mergeCell ref="G114:J114"/>
    <mergeCell ref="A114:A115"/>
    <mergeCell ref="B114:B115"/>
    <mergeCell ref="C114:C115"/>
    <mergeCell ref="D114:D115"/>
    <mergeCell ref="A139:A142"/>
    <mergeCell ref="B139:B142"/>
    <mergeCell ref="A147:A148"/>
    <mergeCell ref="B147:B148"/>
    <mergeCell ref="C147:C148"/>
    <mergeCell ref="K152:K153"/>
    <mergeCell ref="L152:Q152"/>
    <mergeCell ref="A135:A138"/>
    <mergeCell ref="B135:B138"/>
    <mergeCell ref="A154:A166"/>
    <mergeCell ref="B154:B166"/>
    <mergeCell ref="K149:L149"/>
    <mergeCell ref="M149:Q149"/>
    <mergeCell ref="A152:A153"/>
    <mergeCell ref="B152:B153"/>
    <mergeCell ref="C152:F152"/>
    <mergeCell ref="G152:J152"/>
    <mergeCell ref="D147:D148"/>
    <mergeCell ref="E147:E148"/>
    <mergeCell ref="F147:F148"/>
    <mergeCell ref="G147:J147"/>
    <mergeCell ref="K147:L148"/>
    <mergeCell ref="M147:Q148"/>
    <mergeCell ref="A16:A17"/>
    <mergeCell ref="L16:Q16"/>
    <mergeCell ref="K16:K17"/>
    <mergeCell ref="G16:J16"/>
    <mergeCell ref="C16:F16"/>
    <mergeCell ref="B16:B17"/>
    <mergeCell ref="B25:B37"/>
    <mergeCell ref="B18:B24"/>
    <mergeCell ref="M65:Q65"/>
    <mergeCell ref="K65:L65"/>
    <mergeCell ref="M63:Q64"/>
    <mergeCell ref="A18:A24"/>
    <mergeCell ref="B63:B64"/>
    <mergeCell ref="C63:C64"/>
    <mergeCell ref="D63:D64"/>
    <mergeCell ref="E63:E64"/>
    <mergeCell ref="F63:F64"/>
    <mergeCell ref="G63:J63"/>
    <mergeCell ref="K63:L64"/>
    <mergeCell ref="A25:A37"/>
  </mergeCells>
  <printOptions horizontalCentered="1" verticalCentered="1"/>
  <pageMargins left="0.31496062992125984" right="0.31496062992125984" top="0.11811023622047245" bottom="0.11811023622047245" header="0.31496062992125984" footer="0.31496062992125984"/>
  <pageSetup paperSize="5" scale="55" fitToWidth="20" fitToHeight="2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zoomScale="71" zoomScaleNormal="71" workbookViewId="0">
      <selection activeCell="B23" sqref="B23"/>
    </sheetView>
  </sheetViews>
  <sheetFormatPr baseColWidth="10" defaultColWidth="8.85546875" defaultRowHeight="15"/>
  <cols>
    <col min="1" max="1" width="45.85546875" customWidth="1"/>
    <col min="2" max="2" width="67" customWidth="1"/>
    <col min="3" max="3" width="22.5703125" customWidth="1"/>
    <col min="4" max="4" width="17.28515625" customWidth="1"/>
    <col min="5" max="6" width="11.7109375" style="57" bestFit="1" customWidth="1"/>
    <col min="7" max="7" width="12.140625" style="57" customWidth="1"/>
    <col min="8" max="8" width="11.140625" style="57" bestFit="1" customWidth="1"/>
    <col min="9" max="9" width="10.7109375" style="57" bestFit="1" customWidth="1"/>
    <col min="10" max="10" width="10.28515625" style="57" bestFit="1" customWidth="1"/>
    <col min="11" max="11" width="14.28515625" style="57" bestFit="1" customWidth="1"/>
    <col min="12" max="12" width="13.85546875" style="57" bestFit="1" customWidth="1"/>
    <col min="13" max="13" width="14.28515625" style="57" bestFit="1" customWidth="1"/>
  </cols>
  <sheetData>
    <row r="1" spans="1:13">
      <c r="A1" s="58" t="s">
        <v>81</v>
      </c>
      <c r="B1" s="59" t="s">
        <v>82</v>
      </c>
      <c r="C1" s="59" t="s">
        <v>83</v>
      </c>
      <c r="D1" s="59" t="s">
        <v>84</v>
      </c>
      <c r="E1" s="60" t="s">
        <v>85</v>
      </c>
      <c r="F1" s="60" t="s">
        <v>86</v>
      </c>
      <c r="G1" s="60" t="s">
        <v>87</v>
      </c>
      <c r="H1" s="60" t="s">
        <v>88</v>
      </c>
      <c r="I1" s="60" t="s">
        <v>89</v>
      </c>
      <c r="J1" s="60" t="s">
        <v>90</v>
      </c>
      <c r="K1" s="60" t="s">
        <v>91</v>
      </c>
      <c r="L1" s="60" t="s">
        <v>92</v>
      </c>
      <c r="M1" s="60" t="s">
        <v>93</v>
      </c>
    </row>
    <row r="2" spans="1:13">
      <c r="A2" s="1" t="s">
        <v>309</v>
      </c>
      <c r="B2" s="1" t="s">
        <v>329</v>
      </c>
      <c r="C2" s="1" t="s">
        <v>330</v>
      </c>
      <c r="D2" s="51" t="s">
        <v>345</v>
      </c>
      <c r="E2" s="236">
        <v>30000</v>
      </c>
      <c r="F2" s="1">
        <v>0</v>
      </c>
      <c r="G2" s="236">
        <v>30000</v>
      </c>
      <c r="H2" s="1">
        <v>861</v>
      </c>
      <c r="I2" s="1">
        <v>0</v>
      </c>
      <c r="J2" s="1">
        <v>912</v>
      </c>
      <c r="K2" s="236">
        <v>2757.56</v>
      </c>
      <c r="L2" s="236">
        <v>4530.5600000000004</v>
      </c>
      <c r="M2" s="236">
        <v>25469.439999999999</v>
      </c>
    </row>
    <row r="3" spans="1:13">
      <c r="A3" s="1" t="s">
        <v>310</v>
      </c>
      <c r="B3" s="1" t="s">
        <v>329</v>
      </c>
      <c r="C3" s="1" t="s">
        <v>331</v>
      </c>
      <c r="D3" s="51" t="s">
        <v>345</v>
      </c>
      <c r="E3" s="236">
        <v>100000</v>
      </c>
      <c r="F3" s="1">
        <v>0</v>
      </c>
      <c r="G3" s="236">
        <v>100000</v>
      </c>
      <c r="H3" s="236">
        <v>2870</v>
      </c>
      <c r="I3" s="236">
        <v>12105.37</v>
      </c>
      <c r="J3" s="236">
        <v>3040</v>
      </c>
      <c r="K3" s="236">
        <v>2496.7199999999998</v>
      </c>
      <c r="L3" s="236">
        <v>20512.09</v>
      </c>
      <c r="M3" s="236">
        <v>79487.91</v>
      </c>
    </row>
    <row r="4" spans="1:13">
      <c r="A4" s="1" t="s">
        <v>311</v>
      </c>
      <c r="B4" s="1" t="s">
        <v>329</v>
      </c>
      <c r="C4" s="1" t="s">
        <v>332</v>
      </c>
      <c r="D4" s="51" t="s">
        <v>345</v>
      </c>
      <c r="E4" s="236">
        <v>30000</v>
      </c>
      <c r="F4" s="1">
        <v>0</v>
      </c>
      <c r="G4" s="236">
        <v>30000</v>
      </c>
      <c r="H4" s="1">
        <v>861</v>
      </c>
      <c r="I4" s="1">
        <v>0</v>
      </c>
      <c r="J4" s="1">
        <v>912</v>
      </c>
      <c r="K4" s="236">
        <v>2088.2399999999998</v>
      </c>
      <c r="L4" s="236">
        <v>3861.24</v>
      </c>
      <c r="M4" s="236">
        <v>26138.76</v>
      </c>
    </row>
    <row r="5" spans="1:13">
      <c r="A5" s="1" t="s">
        <v>312</v>
      </c>
      <c r="B5" s="1" t="s">
        <v>329</v>
      </c>
      <c r="C5" s="1" t="s">
        <v>333</v>
      </c>
      <c r="D5" s="51" t="s">
        <v>345</v>
      </c>
      <c r="E5" s="236">
        <v>38000</v>
      </c>
      <c r="F5" s="1">
        <v>0</v>
      </c>
      <c r="G5" s="236">
        <v>38000</v>
      </c>
      <c r="H5" s="236">
        <v>1090.5999999999999</v>
      </c>
      <c r="I5" s="1">
        <v>160.38</v>
      </c>
      <c r="J5" s="236">
        <v>1155.2</v>
      </c>
      <c r="K5" s="1">
        <v>25</v>
      </c>
      <c r="L5" s="236">
        <v>2431.1799999999998</v>
      </c>
      <c r="M5" s="236">
        <v>35568.82</v>
      </c>
    </row>
    <row r="6" spans="1:13" s="73" customFormat="1">
      <c r="A6" s="1" t="s">
        <v>313</v>
      </c>
      <c r="B6" s="1" t="s">
        <v>329</v>
      </c>
      <c r="C6" s="1" t="s">
        <v>334</v>
      </c>
      <c r="D6" s="51" t="s">
        <v>345</v>
      </c>
      <c r="E6" s="236">
        <v>35000</v>
      </c>
      <c r="F6" s="1">
        <v>0</v>
      </c>
      <c r="G6" s="236">
        <v>35000</v>
      </c>
      <c r="H6" s="236">
        <v>1004.5</v>
      </c>
      <c r="I6" s="1">
        <v>0</v>
      </c>
      <c r="J6" s="236">
        <v>1064</v>
      </c>
      <c r="K6" s="236">
        <v>3531.03</v>
      </c>
      <c r="L6" s="236">
        <v>5599.53</v>
      </c>
      <c r="M6" s="236">
        <v>29400.47</v>
      </c>
    </row>
    <row r="7" spans="1:13">
      <c r="A7" s="1" t="s">
        <v>314</v>
      </c>
      <c r="B7" s="1" t="s">
        <v>329</v>
      </c>
      <c r="C7" s="1" t="s">
        <v>335</v>
      </c>
      <c r="D7" s="51" t="s">
        <v>345</v>
      </c>
      <c r="E7" s="236">
        <v>115000</v>
      </c>
      <c r="F7" s="1">
        <v>0</v>
      </c>
      <c r="G7" s="236">
        <v>115000</v>
      </c>
      <c r="H7" s="236">
        <v>3300.5</v>
      </c>
      <c r="I7" s="236">
        <v>15633.74</v>
      </c>
      <c r="J7" s="236">
        <v>3496</v>
      </c>
      <c r="K7" s="1">
        <v>25</v>
      </c>
      <c r="L7" s="236">
        <v>22455.24</v>
      </c>
      <c r="M7" s="236">
        <v>92544.76</v>
      </c>
    </row>
    <row r="8" spans="1:13" s="73" customFormat="1">
      <c r="A8" s="1" t="s">
        <v>315</v>
      </c>
      <c r="B8" s="1" t="s">
        <v>329</v>
      </c>
      <c r="C8" s="1" t="s">
        <v>336</v>
      </c>
      <c r="D8" s="51" t="s">
        <v>345</v>
      </c>
      <c r="E8" s="236">
        <v>60000</v>
      </c>
      <c r="F8" s="1">
        <v>0</v>
      </c>
      <c r="G8" s="236">
        <v>60000</v>
      </c>
      <c r="H8" s="236">
        <v>1722</v>
      </c>
      <c r="I8" s="236">
        <v>3074.03</v>
      </c>
      <c r="J8" s="236">
        <v>1824</v>
      </c>
      <c r="K8" s="236">
        <v>2938.71</v>
      </c>
      <c r="L8" s="236">
        <v>9558.74</v>
      </c>
      <c r="M8" s="236">
        <v>50441.26</v>
      </c>
    </row>
    <row r="9" spans="1:13" s="73" customFormat="1">
      <c r="A9" s="1" t="s">
        <v>316</v>
      </c>
      <c r="B9" s="1" t="s">
        <v>329</v>
      </c>
      <c r="C9" s="1" t="s">
        <v>334</v>
      </c>
      <c r="D9" s="51" t="s">
        <v>345</v>
      </c>
      <c r="E9" s="236">
        <v>33000</v>
      </c>
      <c r="F9" s="1">
        <v>0</v>
      </c>
      <c r="G9" s="236">
        <v>33000</v>
      </c>
      <c r="H9" s="1">
        <v>947.1</v>
      </c>
      <c r="I9" s="1">
        <v>0</v>
      </c>
      <c r="J9" s="236">
        <v>1003.2</v>
      </c>
      <c r="K9" s="236">
        <v>3732.58</v>
      </c>
      <c r="L9" s="236">
        <v>5682.88</v>
      </c>
      <c r="M9" s="236">
        <v>27317.119999999999</v>
      </c>
    </row>
    <row r="10" spans="1:13">
      <c r="A10" s="1" t="s">
        <v>317</v>
      </c>
      <c r="B10" s="1" t="s">
        <v>329</v>
      </c>
      <c r="C10" s="1" t="s">
        <v>337</v>
      </c>
      <c r="D10" s="51" t="s">
        <v>345</v>
      </c>
      <c r="E10" s="236">
        <v>15000</v>
      </c>
      <c r="F10" s="1">
        <v>0</v>
      </c>
      <c r="G10" s="236">
        <v>15000</v>
      </c>
      <c r="H10" s="1">
        <v>430.5</v>
      </c>
      <c r="I10" s="1">
        <v>0</v>
      </c>
      <c r="J10" s="1">
        <v>456</v>
      </c>
      <c r="K10" s="1">
        <v>25</v>
      </c>
      <c r="L10" s="1">
        <v>911.5</v>
      </c>
      <c r="M10" s="236">
        <v>14088.5</v>
      </c>
    </row>
    <row r="11" spans="1:13" s="73" customFormat="1">
      <c r="A11" s="1" t="s">
        <v>318</v>
      </c>
      <c r="B11" s="1" t="s">
        <v>329</v>
      </c>
      <c r="C11" s="1" t="s">
        <v>338</v>
      </c>
      <c r="D11" s="51" t="s">
        <v>345</v>
      </c>
      <c r="E11" s="236">
        <v>11000</v>
      </c>
      <c r="F11" s="1">
        <v>0</v>
      </c>
      <c r="G11" s="236">
        <v>11000</v>
      </c>
      <c r="H11" s="1">
        <v>315.7</v>
      </c>
      <c r="I11" s="1">
        <v>0</v>
      </c>
      <c r="J11" s="1">
        <v>334.4</v>
      </c>
      <c r="K11" s="1">
        <v>25</v>
      </c>
      <c r="L11" s="1">
        <v>675.1</v>
      </c>
      <c r="M11" s="236">
        <v>10324.9</v>
      </c>
    </row>
    <row r="12" spans="1:13">
      <c r="A12" s="1" t="s">
        <v>319</v>
      </c>
      <c r="B12" s="1" t="s">
        <v>329</v>
      </c>
      <c r="C12" s="1" t="s">
        <v>339</v>
      </c>
      <c r="D12" s="51" t="s">
        <v>345</v>
      </c>
      <c r="E12" s="236">
        <v>33000</v>
      </c>
      <c r="F12" s="1">
        <v>0</v>
      </c>
      <c r="G12" s="236">
        <v>33000</v>
      </c>
      <c r="H12" s="1">
        <v>947.1</v>
      </c>
      <c r="I12" s="1">
        <v>0</v>
      </c>
      <c r="J12" s="236">
        <v>1003.2</v>
      </c>
      <c r="K12" s="1">
        <v>25</v>
      </c>
      <c r="L12" s="236">
        <v>1975.3</v>
      </c>
      <c r="M12" s="236">
        <v>31024.7</v>
      </c>
    </row>
    <row r="13" spans="1:13" s="73" customFormat="1">
      <c r="A13" s="1" t="s">
        <v>320</v>
      </c>
      <c r="B13" s="1" t="s">
        <v>329</v>
      </c>
      <c r="C13" s="1" t="s">
        <v>340</v>
      </c>
      <c r="D13" s="51" t="s">
        <v>345</v>
      </c>
      <c r="E13" s="236">
        <v>17000</v>
      </c>
      <c r="F13" s="1">
        <v>0</v>
      </c>
      <c r="G13" s="236">
        <v>17000</v>
      </c>
      <c r="H13" s="1">
        <v>487.9</v>
      </c>
      <c r="I13" s="1">
        <v>0</v>
      </c>
      <c r="J13" s="1">
        <v>516.79999999999995</v>
      </c>
      <c r="K13" s="1">
        <v>25</v>
      </c>
      <c r="L13" s="236">
        <v>1029.7</v>
      </c>
      <c r="M13" s="236">
        <v>15970.3</v>
      </c>
    </row>
    <row r="14" spans="1:13" s="73" customFormat="1">
      <c r="A14" s="1" t="s">
        <v>321</v>
      </c>
      <c r="B14" s="1" t="s">
        <v>329</v>
      </c>
      <c r="C14" s="1" t="s">
        <v>341</v>
      </c>
      <c r="D14" s="51" t="s">
        <v>345</v>
      </c>
      <c r="E14" s="236">
        <v>15000</v>
      </c>
      <c r="F14" s="1">
        <v>0</v>
      </c>
      <c r="G14" s="236">
        <v>15000</v>
      </c>
      <c r="H14" s="1">
        <v>430.5</v>
      </c>
      <c r="I14" s="1">
        <v>0</v>
      </c>
      <c r="J14" s="1">
        <v>456</v>
      </c>
      <c r="K14" s="1">
        <v>25</v>
      </c>
      <c r="L14" s="1">
        <v>911.5</v>
      </c>
      <c r="M14" s="236">
        <v>14088.5</v>
      </c>
    </row>
    <row r="15" spans="1:13" s="73" customFormat="1">
      <c r="A15" s="1" t="s">
        <v>322</v>
      </c>
      <c r="B15" s="1" t="s">
        <v>329</v>
      </c>
      <c r="C15" s="1" t="s">
        <v>341</v>
      </c>
      <c r="D15" s="51" t="s">
        <v>345</v>
      </c>
      <c r="E15" s="236">
        <v>15000</v>
      </c>
      <c r="F15" s="1">
        <v>0</v>
      </c>
      <c r="G15" s="236">
        <v>15000</v>
      </c>
      <c r="H15" s="1">
        <v>430.5</v>
      </c>
      <c r="I15" s="1">
        <v>0</v>
      </c>
      <c r="J15" s="1">
        <v>456</v>
      </c>
      <c r="K15" s="1">
        <v>25</v>
      </c>
      <c r="L15" s="1">
        <v>911.5</v>
      </c>
      <c r="M15" s="236">
        <v>14088.5</v>
      </c>
    </row>
    <row r="16" spans="1:13">
      <c r="A16" s="1" t="s">
        <v>323</v>
      </c>
      <c r="B16" s="1" t="s">
        <v>329</v>
      </c>
      <c r="C16" s="1" t="s">
        <v>341</v>
      </c>
      <c r="D16" s="51" t="s">
        <v>345</v>
      </c>
      <c r="E16" s="236">
        <v>15000</v>
      </c>
      <c r="F16" s="1">
        <v>0</v>
      </c>
      <c r="G16" s="236">
        <v>15000</v>
      </c>
      <c r="H16" s="1">
        <v>430.5</v>
      </c>
      <c r="I16" s="1">
        <v>0</v>
      </c>
      <c r="J16" s="1">
        <v>456</v>
      </c>
      <c r="K16" s="1">
        <v>25</v>
      </c>
      <c r="L16" s="1">
        <v>911.5</v>
      </c>
      <c r="M16" s="236">
        <v>14088.5</v>
      </c>
    </row>
    <row r="17" spans="1:13">
      <c r="A17" s="1" t="s">
        <v>324</v>
      </c>
      <c r="B17" s="1" t="s">
        <v>329</v>
      </c>
      <c r="C17" s="1" t="s">
        <v>342</v>
      </c>
      <c r="D17" s="51" t="s">
        <v>345</v>
      </c>
      <c r="E17" s="236">
        <v>65000</v>
      </c>
      <c r="F17" s="1">
        <v>0</v>
      </c>
      <c r="G17" s="236">
        <v>65000</v>
      </c>
      <c r="H17" s="236">
        <v>1865.5</v>
      </c>
      <c r="I17" s="236">
        <v>4427.58</v>
      </c>
      <c r="J17" s="236">
        <v>1976</v>
      </c>
      <c r="K17" s="1">
        <v>25</v>
      </c>
      <c r="L17" s="236">
        <v>8294.08</v>
      </c>
      <c r="M17" s="236">
        <v>56705.919999999998</v>
      </c>
    </row>
    <row r="18" spans="1:13">
      <c r="A18" s="1" t="s">
        <v>325</v>
      </c>
      <c r="B18" s="1" t="s">
        <v>329</v>
      </c>
      <c r="C18" s="1" t="s">
        <v>343</v>
      </c>
      <c r="D18" s="51" t="s">
        <v>345</v>
      </c>
      <c r="E18" s="236">
        <v>17000</v>
      </c>
      <c r="F18" s="1">
        <v>0</v>
      </c>
      <c r="G18" s="236">
        <v>17000</v>
      </c>
      <c r="H18" s="1">
        <v>487.9</v>
      </c>
      <c r="I18" s="1">
        <v>0</v>
      </c>
      <c r="J18" s="1">
        <v>516.79999999999995</v>
      </c>
      <c r="K18" s="1">
        <v>25</v>
      </c>
      <c r="L18" s="236">
        <v>1029.7</v>
      </c>
      <c r="M18" s="236">
        <v>15970.3</v>
      </c>
    </row>
    <row r="19" spans="1:13">
      <c r="A19" s="1" t="s">
        <v>326</v>
      </c>
      <c r="B19" s="1" t="s">
        <v>329</v>
      </c>
      <c r="C19" s="1" t="s">
        <v>333</v>
      </c>
      <c r="D19" s="51" t="s">
        <v>345</v>
      </c>
      <c r="E19" s="236">
        <v>31000</v>
      </c>
      <c r="F19" s="1">
        <v>0</v>
      </c>
      <c r="G19" s="236">
        <v>31000</v>
      </c>
      <c r="H19" s="1">
        <v>889.7</v>
      </c>
      <c r="I19" s="1">
        <v>0</v>
      </c>
      <c r="J19" s="1">
        <v>942.4</v>
      </c>
      <c r="K19" s="1">
        <v>25</v>
      </c>
      <c r="L19" s="236">
        <v>1857.1</v>
      </c>
      <c r="M19" s="236">
        <v>29142.9</v>
      </c>
    </row>
    <row r="20" spans="1:13">
      <c r="A20" s="1" t="s">
        <v>327</v>
      </c>
      <c r="B20" s="1" t="s">
        <v>329</v>
      </c>
      <c r="C20" s="1" t="s">
        <v>344</v>
      </c>
      <c r="D20" s="51" t="s">
        <v>345</v>
      </c>
      <c r="E20" s="236">
        <v>23000</v>
      </c>
      <c r="F20" s="1">
        <v>0</v>
      </c>
      <c r="G20" s="236">
        <v>23000</v>
      </c>
      <c r="H20" s="1">
        <v>660.1</v>
      </c>
      <c r="I20" s="1">
        <v>0</v>
      </c>
      <c r="J20" s="1">
        <v>699.2</v>
      </c>
      <c r="K20" s="1">
        <v>25</v>
      </c>
      <c r="L20" s="236">
        <v>1384.3</v>
      </c>
      <c r="M20" s="236">
        <v>21615.7</v>
      </c>
    </row>
    <row r="21" spans="1:13">
      <c r="A21" s="1" t="s">
        <v>328</v>
      </c>
      <c r="B21" s="1" t="s">
        <v>329</v>
      </c>
      <c r="C21" s="1" t="s">
        <v>338</v>
      </c>
      <c r="D21" s="51" t="s">
        <v>345</v>
      </c>
      <c r="E21" s="236">
        <v>30000</v>
      </c>
      <c r="F21" s="1">
        <v>0</v>
      </c>
      <c r="G21" s="236">
        <v>30000</v>
      </c>
      <c r="H21" s="1">
        <v>861</v>
      </c>
      <c r="I21" s="1">
        <v>0</v>
      </c>
      <c r="J21" s="1">
        <v>912</v>
      </c>
      <c r="K21" s="1">
        <v>25</v>
      </c>
      <c r="L21" s="236">
        <v>1798</v>
      </c>
      <c r="M21" s="236">
        <v>28202</v>
      </c>
    </row>
    <row r="22" spans="1:13">
      <c r="A22" s="235" t="s">
        <v>346</v>
      </c>
      <c r="B22" s="1" t="s">
        <v>329</v>
      </c>
      <c r="C22" s="235" t="s">
        <v>351</v>
      </c>
      <c r="E22" s="51"/>
      <c r="F22" s="1"/>
      <c r="G22" s="236"/>
      <c r="H22" s="236"/>
      <c r="I22" s="236"/>
      <c r="J22" s="236"/>
      <c r="K22" s="236"/>
      <c r="L22" s="236"/>
      <c r="M22" s="236"/>
    </row>
    <row r="23" spans="1:13">
      <c r="A23" s="1" t="s">
        <v>347</v>
      </c>
      <c r="B23" s="1" t="s">
        <v>352</v>
      </c>
      <c r="C23" s="1" t="s">
        <v>338</v>
      </c>
      <c r="D23" s="51" t="s">
        <v>345</v>
      </c>
      <c r="E23" s="236">
        <v>33000</v>
      </c>
      <c r="F23" s="1">
        <v>0</v>
      </c>
      <c r="G23" s="236">
        <v>33000</v>
      </c>
      <c r="H23" s="1">
        <v>947.1</v>
      </c>
      <c r="I23" s="1">
        <v>0</v>
      </c>
      <c r="J23" s="236">
        <v>1003.2</v>
      </c>
      <c r="K23" s="236">
        <v>1056.6199999999999</v>
      </c>
      <c r="L23" s="236">
        <v>3006.92</v>
      </c>
      <c r="M23" s="236">
        <v>29993.08</v>
      </c>
    </row>
    <row r="24" spans="1:13">
      <c r="A24" s="1" t="s">
        <v>348</v>
      </c>
      <c r="B24" s="1" t="s">
        <v>352</v>
      </c>
      <c r="C24" s="1" t="s">
        <v>349</v>
      </c>
      <c r="D24" s="51" t="s">
        <v>345</v>
      </c>
      <c r="E24" s="236">
        <v>65000</v>
      </c>
      <c r="F24" s="1">
        <v>0</v>
      </c>
      <c r="G24" s="236">
        <v>65000</v>
      </c>
      <c r="H24" s="236">
        <v>1865.5</v>
      </c>
      <c r="I24" s="236">
        <v>4427.58</v>
      </c>
      <c r="J24" s="236">
        <v>1976</v>
      </c>
      <c r="K24" s="1">
        <v>25</v>
      </c>
      <c r="L24" s="236">
        <v>8294.08</v>
      </c>
      <c r="M24" s="236">
        <v>56705.919999999998</v>
      </c>
    </row>
    <row r="25" spans="1:13">
      <c r="A25" s="1" t="s">
        <v>350</v>
      </c>
      <c r="B25" s="1" t="s">
        <v>352</v>
      </c>
      <c r="C25" s="1" t="s">
        <v>338</v>
      </c>
      <c r="D25" s="51" t="s">
        <v>345</v>
      </c>
      <c r="E25" s="236">
        <v>22000</v>
      </c>
      <c r="F25" s="1">
        <v>0</v>
      </c>
      <c r="G25" s="236">
        <v>22000</v>
      </c>
      <c r="H25" s="1">
        <v>631.4</v>
      </c>
      <c r="I25" s="1">
        <v>0</v>
      </c>
      <c r="J25" s="1">
        <v>668.8</v>
      </c>
      <c r="K25" s="1">
        <v>25</v>
      </c>
      <c r="L25" s="236">
        <v>1325.2</v>
      </c>
      <c r="M25" s="236">
        <v>20674.8</v>
      </c>
    </row>
    <row r="28" spans="1:13">
      <c r="A28" s="61" t="s">
        <v>95</v>
      </c>
    </row>
    <row r="29" spans="1:13">
      <c r="A29" s="58" t="s">
        <v>81</v>
      </c>
      <c r="B29" s="59" t="s">
        <v>82</v>
      </c>
      <c r="C29" s="59" t="s">
        <v>83</v>
      </c>
      <c r="D29" s="59" t="s">
        <v>84</v>
      </c>
      <c r="E29" s="60" t="s">
        <v>85</v>
      </c>
      <c r="F29" s="60" t="s">
        <v>86</v>
      </c>
      <c r="G29" s="60" t="s">
        <v>87</v>
      </c>
      <c r="H29" s="60" t="s">
        <v>88</v>
      </c>
      <c r="I29" s="60" t="s">
        <v>89</v>
      </c>
      <c r="J29" s="60" t="s">
        <v>90</v>
      </c>
      <c r="K29" s="60" t="s">
        <v>91</v>
      </c>
      <c r="L29" s="60" t="s">
        <v>92</v>
      </c>
      <c r="M29" s="60" t="s">
        <v>93</v>
      </c>
    </row>
    <row r="30" spans="1:13">
      <c r="A30" s="51"/>
      <c r="B30" s="53"/>
      <c r="C30" s="51"/>
      <c r="D30" s="51"/>
      <c r="E30" s="55"/>
      <c r="F30" s="54"/>
      <c r="G30" s="55"/>
      <c r="H30" s="55"/>
      <c r="I30" s="55"/>
      <c r="J30" s="55"/>
      <c r="K30" s="55"/>
      <c r="L30" s="55"/>
      <c r="M30" s="55"/>
    </row>
    <row r="31" spans="1:13">
      <c r="A31" s="51"/>
      <c r="B31" s="53"/>
      <c r="C31" s="51"/>
      <c r="D31" s="51"/>
      <c r="E31" s="55"/>
      <c r="F31" s="54"/>
      <c r="G31" s="55"/>
      <c r="H31" s="55"/>
      <c r="I31" s="54"/>
      <c r="J31" s="55"/>
      <c r="K31" s="54"/>
      <c r="L31" s="55"/>
      <c r="M31" s="55"/>
    </row>
    <row r="32" spans="1:13">
      <c r="A32" s="51"/>
      <c r="B32" s="53"/>
      <c r="C32" s="51"/>
      <c r="D32" s="51"/>
      <c r="E32" s="55"/>
      <c r="F32" s="54"/>
      <c r="G32" s="55"/>
      <c r="H32" s="55"/>
      <c r="I32" s="54"/>
      <c r="J32" s="55"/>
      <c r="K32" s="54"/>
      <c r="L32" s="55"/>
      <c r="M32" s="55"/>
    </row>
    <row r="33" spans="1:13">
      <c r="A33" s="51"/>
      <c r="B33" s="53"/>
      <c r="C33" s="51"/>
      <c r="D33" s="51"/>
      <c r="E33" s="55"/>
      <c r="F33" s="54"/>
      <c r="G33" s="55"/>
      <c r="H33" s="55"/>
      <c r="I33" s="54"/>
      <c r="J33" s="55"/>
      <c r="K33" s="54"/>
      <c r="L33" s="55"/>
      <c r="M33" s="55"/>
    </row>
    <row r="34" spans="1:13">
      <c r="A34" s="51"/>
      <c r="B34" s="53"/>
      <c r="C34" s="51"/>
      <c r="D34" s="51"/>
      <c r="E34" s="55"/>
      <c r="F34" s="54"/>
      <c r="G34" s="55"/>
      <c r="H34" s="55"/>
      <c r="I34" s="54"/>
      <c r="J34" s="55"/>
      <c r="K34" s="54"/>
      <c r="L34" s="55"/>
      <c r="M34" s="55"/>
    </row>
    <row r="35" spans="1:13">
      <c r="A35" s="51"/>
      <c r="B35" s="53"/>
      <c r="C35" s="51"/>
      <c r="D35" s="51"/>
      <c r="E35" s="55"/>
      <c r="F35" s="54"/>
      <c r="G35" s="55"/>
      <c r="H35" s="55"/>
      <c r="I35" s="54"/>
      <c r="J35" s="55"/>
      <c r="K35" s="54"/>
      <c r="L35" s="55"/>
      <c r="M35" s="55"/>
    </row>
    <row r="36" spans="1:13">
      <c r="A36" s="51"/>
      <c r="B36" s="53"/>
      <c r="C36" s="51"/>
      <c r="D36" s="51"/>
      <c r="E36" s="55"/>
      <c r="F36" s="54"/>
      <c r="G36" s="55"/>
      <c r="H36" s="55"/>
      <c r="I36" s="56"/>
      <c r="J36" s="55"/>
      <c r="K36" s="54"/>
      <c r="L36" s="55"/>
      <c r="M36" s="55"/>
    </row>
    <row r="37" spans="1:13">
      <c r="A37" s="51"/>
      <c r="B37" s="53"/>
      <c r="C37" s="51"/>
      <c r="D37" s="51"/>
      <c r="E37" s="55"/>
      <c r="F37" s="54"/>
      <c r="G37" s="55"/>
      <c r="H37" s="55"/>
      <c r="I37" s="54"/>
      <c r="J37" s="55"/>
      <c r="K37" s="54"/>
      <c r="L37" s="55"/>
      <c r="M37" s="55"/>
    </row>
    <row r="38" spans="1:13">
      <c r="A38" s="51"/>
      <c r="B38" s="53"/>
      <c r="C38" s="51"/>
      <c r="D38" s="51"/>
      <c r="E38" s="55"/>
      <c r="F38" s="54"/>
      <c r="G38" s="55"/>
      <c r="H38" s="55"/>
      <c r="I38" s="54"/>
      <c r="J38" s="55"/>
      <c r="K38" s="54"/>
      <c r="L38" s="55"/>
      <c r="M38" s="55"/>
    </row>
    <row r="39" spans="1:13">
      <c r="A39" s="51"/>
      <c r="B39" s="53"/>
      <c r="C39" s="51"/>
      <c r="D39" s="51"/>
      <c r="E39" s="55"/>
      <c r="F39" s="54"/>
      <c r="G39" s="55"/>
      <c r="H39" s="55"/>
      <c r="I39" s="56"/>
      <c r="J39" s="55"/>
      <c r="K39" s="54"/>
      <c r="L39" s="55"/>
      <c r="M39" s="55"/>
    </row>
    <row r="40" spans="1:13">
      <c r="A40" s="51" t="s">
        <v>94</v>
      </c>
      <c r="B40" s="52"/>
      <c r="C40" s="52"/>
      <c r="D40" s="54">
        <v>10</v>
      </c>
      <c r="E40" s="55">
        <f>SUM(E30:E39)</f>
        <v>0</v>
      </c>
      <c r="F40" s="54">
        <v>0</v>
      </c>
      <c r="G40" s="55">
        <f>SUM(G30:G39)</f>
        <v>0</v>
      </c>
      <c r="H40" s="55">
        <f t="shared" ref="H40" si="0">SUM(H30:H39)</f>
        <v>0</v>
      </c>
      <c r="I40" s="55">
        <f t="shared" ref="I40" si="1">SUM(I30:I39)</f>
        <v>0</v>
      </c>
      <c r="J40" s="55">
        <f t="shared" ref="J40" si="2">SUM(J30:J39)</f>
        <v>0</v>
      </c>
      <c r="K40" s="55">
        <f t="shared" ref="K40" si="3">SUM(K30:K39)</f>
        <v>0</v>
      </c>
      <c r="L40" s="55">
        <f t="shared" ref="L40" si="4">SUM(L30:L39)</f>
        <v>0</v>
      </c>
      <c r="M40" s="55">
        <f t="shared" ref="M40" si="5">SUM(M30:M39)</f>
        <v>0</v>
      </c>
    </row>
    <row r="44" spans="1:13">
      <c r="A44" s="61" t="s">
        <v>96</v>
      </c>
    </row>
    <row r="45" spans="1:13">
      <c r="A45" s="58" t="s">
        <v>81</v>
      </c>
      <c r="B45" s="59" t="s">
        <v>82</v>
      </c>
      <c r="C45" s="59" t="s">
        <v>83</v>
      </c>
      <c r="D45" s="59" t="s">
        <v>84</v>
      </c>
      <c r="E45" s="60" t="s">
        <v>85</v>
      </c>
      <c r="F45" s="60" t="s">
        <v>97</v>
      </c>
    </row>
    <row r="46" spans="1:13">
      <c r="A46" s="51"/>
      <c r="B46" s="53"/>
      <c r="C46" s="51"/>
      <c r="D46" s="51"/>
      <c r="E46" s="55"/>
      <c r="F46" s="55"/>
    </row>
    <row r="47" spans="1:13">
      <c r="A47" s="51"/>
      <c r="B47" s="53"/>
      <c r="C47" s="51"/>
      <c r="D47" s="51"/>
      <c r="E47" s="55"/>
      <c r="F47" s="55"/>
    </row>
    <row r="48" spans="1:13">
      <c r="A48" s="51"/>
      <c r="B48" s="53"/>
      <c r="C48" s="51"/>
      <c r="D48" s="51"/>
      <c r="E48" s="55"/>
      <c r="F48" s="55"/>
    </row>
    <row r="49" spans="1:6">
      <c r="A49" s="51"/>
      <c r="B49" s="53"/>
      <c r="C49" s="51"/>
      <c r="D49" s="51"/>
      <c r="E49" s="55"/>
      <c r="F49" s="55"/>
    </row>
    <row r="50" spans="1:6">
      <c r="A50" s="51"/>
      <c r="B50" s="53"/>
      <c r="C50" s="51"/>
      <c r="D50" s="51"/>
      <c r="E50" s="55"/>
      <c r="F50" s="55"/>
    </row>
    <row r="51" spans="1:6">
      <c r="A51" s="51"/>
      <c r="B51" s="53"/>
      <c r="C51" s="51"/>
      <c r="D51" s="51"/>
      <c r="E51" s="55"/>
      <c r="F51" s="55"/>
    </row>
    <row r="52" spans="1:6">
      <c r="A52" s="51"/>
      <c r="B52" s="53"/>
      <c r="C52" s="51"/>
      <c r="D52" s="51"/>
      <c r="E52" s="55"/>
      <c r="F52" s="55"/>
    </row>
    <row r="53" spans="1:6">
      <c r="A53" s="51"/>
      <c r="B53" s="53"/>
      <c r="C53" s="51"/>
      <c r="D53" s="51"/>
      <c r="E53" s="55"/>
      <c r="F53" s="55"/>
    </row>
    <row r="54" spans="1:6">
      <c r="A54" s="51"/>
      <c r="B54" s="53"/>
      <c r="C54" s="51"/>
      <c r="D54" s="51"/>
      <c r="E54" s="55"/>
      <c r="F54" s="55"/>
    </row>
    <row r="55" spans="1:6">
      <c r="A55" s="51"/>
      <c r="B55" s="53"/>
      <c r="C55" s="51"/>
      <c r="D55" s="51"/>
      <c r="E55" s="55"/>
      <c r="F55" s="55"/>
    </row>
    <row r="56" spans="1:6">
      <c r="A56" s="51" t="s">
        <v>94</v>
      </c>
      <c r="B56" s="52"/>
      <c r="C56" s="52"/>
      <c r="D56" s="54">
        <v>10</v>
      </c>
      <c r="E56" s="55">
        <f>SUM(E46:E55)</f>
        <v>0</v>
      </c>
      <c r="F56" s="55">
        <f>SUM(F46:F55)</f>
        <v>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view="pageBreakPreview" zoomScale="140" zoomScaleNormal="100" zoomScaleSheetLayoutView="140" workbookViewId="0">
      <selection activeCell="C17" sqref="C17"/>
    </sheetView>
  </sheetViews>
  <sheetFormatPr baseColWidth="10" defaultColWidth="8.85546875" defaultRowHeight="15"/>
  <cols>
    <col min="1" max="1" width="42.140625" customWidth="1"/>
    <col min="2" max="2" width="9.7109375" bestFit="1" customWidth="1"/>
    <col min="3" max="3" width="38.7109375" bestFit="1" customWidth="1"/>
    <col min="5" max="5" width="16" bestFit="1" customWidth="1"/>
    <col min="6" max="6" width="12.7109375" bestFit="1" customWidth="1"/>
  </cols>
  <sheetData>
    <row r="1" spans="1:6" ht="15.75">
      <c r="A1" s="3" t="s">
        <v>38</v>
      </c>
      <c r="B1" s="3" t="s">
        <v>19</v>
      </c>
      <c r="C1" s="3" t="s">
        <v>39</v>
      </c>
      <c r="D1" s="3" t="s">
        <v>40</v>
      </c>
      <c r="E1" s="3" t="s">
        <v>42</v>
      </c>
      <c r="F1" s="3" t="s">
        <v>41</v>
      </c>
    </row>
    <row r="2" spans="1:6">
      <c r="A2" s="457" t="s">
        <v>353</v>
      </c>
      <c r="B2" s="7">
        <v>1</v>
      </c>
      <c r="C2" s="6" t="s">
        <v>357</v>
      </c>
      <c r="D2" s="4"/>
      <c r="E2" s="4"/>
      <c r="F2" s="4"/>
    </row>
    <row r="3" spans="1:6">
      <c r="A3" s="457"/>
      <c r="B3" s="7">
        <v>1</v>
      </c>
      <c r="C3" s="6" t="s">
        <v>358</v>
      </c>
      <c r="D3" s="4"/>
      <c r="E3" s="4"/>
      <c r="F3" s="4"/>
    </row>
    <row r="4" spans="1:6">
      <c r="A4" s="604" t="s">
        <v>354</v>
      </c>
      <c r="B4" s="7">
        <v>1</v>
      </c>
      <c r="C4" s="6" t="s">
        <v>357</v>
      </c>
      <c r="D4" s="4"/>
      <c r="E4" s="4"/>
      <c r="F4" s="4"/>
    </row>
    <row r="5" spans="1:6" s="73" customFormat="1">
      <c r="A5" s="604"/>
      <c r="B5" s="7">
        <v>1</v>
      </c>
      <c r="C5" s="6" t="s">
        <v>358</v>
      </c>
      <c r="D5" s="4"/>
      <c r="E5" s="4"/>
      <c r="F5" s="4"/>
    </row>
    <row r="6" spans="1:6">
      <c r="A6" s="604"/>
      <c r="B6" s="7">
        <v>1</v>
      </c>
      <c r="C6" s="6" t="s">
        <v>338</v>
      </c>
      <c r="D6" s="4"/>
      <c r="E6" s="4"/>
      <c r="F6" s="4"/>
    </row>
    <row r="7" spans="1:6">
      <c r="A7" s="604" t="s">
        <v>355</v>
      </c>
      <c r="B7" s="8">
        <v>1</v>
      </c>
      <c r="C7" s="6" t="s">
        <v>357</v>
      </c>
      <c r="D7" s="4"/>
      <c r="E7" s="4"/>
      <c r="F7" s="4"/>
    </row>
    <row r="8" spans="1:6" s="73" customFormat="1">
      <c r="A8" s="604"/>
      <c r="B8" s="7">
        <v>1</v>
      </c>
      <c r="C8" s="6" t="s">
        <v>358</v>
      </c>
      <c r="D8" s="4"/>
      <c r="E8" s="4"/>
      <c r="F8" s="4"/>
    </row>
    <row r="9" spans="1:6">
      <c r="A9" s="604"/>
      <c r="B9" s="8">
        <v>1</v>
      </c>
      <c r="C9" s="6" t="s">
        <v>338</v>
      </c>
      <c r="D9" s="4"/>
      <c r="E9" s="4"/>
      <c r="F9" s="4"/>
    </row>
    <row r="10" spans="1:6" s="73" customFormat="1">
      <c r="A10" s="604" t="s">
        <v>356</v>
      </c>
      <c r="B10" s="8">
        <v>1</v>
      </c>
      <c r="C10" s="6" t="s">
        <v>357</v>
      </c>
      <c r="D10" s="4"/>
      <c r="E10" s="4"/>
      <c r="F10" s="4"/>
    </row>
    <row r="11" spans="1:6" s="73" customFormat="1">
      <c r="A11" s="604"/>
      <c r="B11" s="7">
        <v>1</v>
      </c>
      <c r="C11" s="6" t="s">
        <v>358</v>
      </c>
      <c r="D11" s="4"/>
      <c r="E11" s="4"/>
      <c r="F11" s="4"/>
    </row>
    <row r="12" spans="1:6" s="73" customFormat="1">
      <c r="A12" s="604"/>
      <c r="B12" s="7">
        <v>1</v>
      </c>
      <c r="C12" s="6" t="s">
        <v>338</v>
      </c>
      <c r="D12" s="4"/>
      <c r="E12" s="4"/>
      <c r="F12" s="4"/>
    </row>
    <row r="13" spans="1:6">
      <c r="A13" s="602" t="s">
        <v>359</v>
      </c>
      <c r="B13" s="237">
        <v>2</v>
      </c>
      <c r="C13" s="6" t="s">
        <v>360</v>
      </c>
      <c r="D13" s="238"/>
      <c r="E13" s="1"/>
      <c r="F13" s="1"/>
    </row>
    <row r="14" spans="1:6">
      <c r="A14" s="603"/>
      <c r="B14" s="1"/>
      <c r="C14" s="6"/>
    </row>
  </sheetData>
  <mergeCells count="5">
    <mergeCell ref="A13:A14"/>
    <mergeCell ref="A4:A6"/>
    <mergeCell ref="A2:A3"/>
    <mergeCell ref="A7:A9"/>
    <mergeCell ref="A10:A12"/>
  </mergeCells>
  <pageMargins left="0.7" right="0.7" top="0.75" bottom="0.75" header="0.3" footer="0.3"/>
  <pageSetup scale="91"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topLeftCell="A34" zoomScale="145" zoomScaleNormal="145" workbookViewId="0">
      <selection activeCell="E41" sqref="E41"/>
    </sheetView>
  </sheetViews>
  <sheetFormatPr baseColWidth="10" defaultColWidth="8.85546875" defaultRowHeight="15"/>
  <cols>
    <col min="1" max="1" width="29.85546875" bestFit="1" customWidth="1"/>
    <col min="2" max="2" width="13.140625" customWidth="1"/>
    <col min="3" max="3" width="10.7109375" bestFit="1" customWidth="1"/>
    <col min="4" max="4" width="10.5703125" bestFit="1" customWidth="1"/>
    <col min="5" max="5" width="13.85546875" bestFit="1" customWidth="1"/>
    <col min="6" max="6" width="10.7109375" bestFit="1" customWidth="1"/>
  </cols>
  <sheetData>
    <row r="1" spans="1:6" ht="18.75">
      <c r="A1" s="608" t="s">
        <v>44</v>
      </c>
      <c r="B1" s="608"/>
      <c r="C1" s="608"/>
      <c r="D1" s="608"/>
      <c r="E1" s="608"/>
      <c r="F1" s="608"/>
    </row>
    <row r="2" spans="1:6">
      <c r="A2" s="609" t="s">
        <v>45</v>
      </c>
      <c r="B2" s="609"/>
      <c r="C2" s="609"/>
      <c r="D2" s="609"/>
      <c r="E2" s="609"/>
      <c r="F2" s="609"/>
    </row>
    <row r="3" spans="1:6">
      <c r="A3" s="12" t="s">
        <v>43</v>
      </c>
      <c r="B3" s="12" t="s">
        <v>46</v>
      </c>
      <c r="C3" s="12" t="s">
        <v>47</v>
      </c>
      <c r="D3" s="12" t="s">
        <v>48</v>
      </c>
      <c r="E3" s="12" t="s">
        <v>49</v>
      </c>
      <c r="F3" s="12" t="s">
        <v>50</v>
      </c>
    </row>
    <row r="4" spans="1:6">
      <c r="A4" s="1" t="s">
        <v>51</v>
      </c>
      <c r="B4" s="4">
        <v>650</v>
      </c>
      <c r="C4" s="4">
        <v>1950</v>
      </c>
      <c r="D4" s="4">
        <v>1300</v>
      </c>
      <c r="E4" s="4">
        <v>2600</v>
      </c>
      <c r="F4" s="5">
        <f>SUM(B4:E4)</f>
        <v>6500</v>
      </c>
    </row>
    <row r="5" spans="1:6">
      <c r="A5" s="1" t="s">
        <v>52</v>
      </c>
      <c r="B5" s="4">
        <v>600</v>
      </c>
      <c r="C5" s="4">
        <v>1800</v>
      </c>
      <c r="D5" s="4">
        <v>1200</v>
      </c>
      <c r="E5" s="4">
        <v>2400</v>
      </c>
      <c r="F5" s="5">
        <f t="shared" ref="F5:F9" si="0">SUM(B5:E5)</f>
        <v>6000</v>
      </c>
    </row>
    <row r="6" spans="1:6">
      <c r="A6" s="1" t="s">
        <v>53</v>
      </c>
      <c r="B6" s="4">
        <v>450</v>
      </c>
      <c r="C6" s="4">
        <v>1350</v>
      </c>
      <c r="D6" s="4">
        <v>900</v>
      </c>
      <c r="E6" s="4">
        <v>1800</v>
      </c>
      <c r="F6" s="5">
        <f t="shared" si="0"/>
        <v>4500</v>
      </c>
    </row>
    <row r="7" spans="1:6">
      <c r="A7" s="1" t="s">
        <v>54</v>
      </c>
      <c r="B7" s="4">
        <v>400</v>
      </c>
      <c r="C7" s="4">
        <v>1200</v>
      </c>
      <c r="D7" s="4">
        <v>800</v>
      </c>
      <c r="E7" s="4">
        <v>1600</v>
      </c>
      <c r="F7" s="5">
        <f t="shared" si="0"/>
        <v>4000</v>
      </c>
    </row>
    <row r="8" spans="1:6">
      <c r="A8" s="1" t="s">
        <v>55</v>
      </c>
      <c r="B8" s="4">
        <v>300</v>
      </c>
      <c r="C8" s="4">
        <v>900</v>
      </c>
      <c r="D8" s="4">
        <v>600</v>
      </c>
      <c r="E8" s="4">
        <v>1200</v>
      </c>
      <c r="F8" s="5">
        <f t="shared" si="0"/>
        <v>3000</v>
      </c>
    </row>
    <row r="9" spans="1:6">
      <c r="A9" s="1" t="s">
        <v>56</v>
      </c>
      <c r="B9" s="4">
        <v>250</v>
      </c>
      <c r="C9" s="4">
        <v>750</v>
      </c>
      <c r="D9" s="4">
        <v>500</v>
      </c>
      <c r="E9" s="4">
        <v>1000</v>
      </c>
      <c r="F9" s="5">
        <f t="shared" si="0"/>
        <v>2500</v>
      </c>
    </row>
    <row r="10" spans="1:6">
      <c r="A10" s="9"/>
      <c r="B10" s="13"/>
      <c r="C10" s="13"/>
      <c r="D10" s="13"/>
      <c r="E10" s="13"/>
      <c r="F10" s="14"/>
    </row>
    <row r="12" spans="1:6">
      <c r="A12" s="609" t="s">
        <v>64</v>
      </c>
      <c r="B12" s="609"/>
      <c r="C12" s="609"/>
      <c r="D12" s="609"/>
      <c r="E12" s="609"/>
      <c r="F12" s="609"/>
    </row>
    <row r="13" spans="1:6">
      <c r="A13" s="10" t="s">
        <v>57</v>
      </c>
      <c r="B13" s="606" t="s">
        <v>58</v>
      </c>
      <c r="C13" s="606"/>
      <c r="D13" s="606"/>
      <c r="E13" s="606"/>
      <c r="F13" s="606"/>
    </row>
    <row r="14" spans="1:6">
      <c r="A14" s="11" t="s">
        <v>46</v>
      </c>
      <c r="B14" s="605" t="s">
        <v>60</v>
      </c>
      <c r="C14" s="605"/>
      <c r="D14" s="605"/>
      <c r="E14" s="605"/>
      <c r="F14" s="605"/>
    </row>
    <row r="15" spans="1:6">
      <c r="A15" s="11" t="s">
        <v>47</v>
      </c>
      <c r="B15" s="610" t="s">
        <v>61</v>
      </c>
      <c r="C15" s="610"/>
      <c r="D15" s="610"/>
      <c r="E15" s="610"/>
      <c r="F15" s="610"/>
    </row>
    <row r="16" spans="1:6">
      <c r="A16" s="11" t="s">
        <v>48</v>
      </c>
      <c r="B16" s="605" t="s">
        <v>62</v>
      </c>
      <c r="C16" s="605"/>
      <c r="D16" s="605"/>
      <c r="E16" s="605"/>
      <c r="F16" s="605"/>
    </row>
    <row r="17" spans="1:6">
      <c r="A17" s="11" t="s">
        <v>59</v>
      </c>
      <c r="B17" s="605" t="s">
        <v>63</v>
      </c>
      <c r="C17" s="605"/>
      <c r="D17" s="605"/>
      <c r="E17" s="605"/>
      <c r="F17" s="605"/>
    </row>
    <row r="19" spans="1:6">
      <c r="A19" s="607" t="s">
        <v>105</v>
      </c>
      <c r="B19" s="607"/>
      <c r="C19" s="607"/>
      <c r="D19" s="607"/>
      <c r="E19" s="607"/>
      <c r="F19" s="607"/>
    </row>
    <row r="20" spans="1:6">
      <c r="A20" s="15"/>
      <c r="B20" s="17" t="s">
        <v>46</v>
      </c>
      <c r="C20" s="17" t="s">
        <v>47</v>
      </c>
      <c r="D20" s="17" t="s">
        <v>48</v>
      </c>
      <c r="E20" s="17" t="s">
        <v>49</v>
      </c>
      <c r="F20" s="16" t="s">
        <v>50</v>
      </c>
    </row>
    <row r="21" spans="1:6">
      <c r="A21" s="1" t="s">
        <v>53</v>
      </c>
      <c r="B21" s="4"/>
      <c r="C21" s="4"/>
      <c r="D21" s="4"/>
      <c r="E21" s="4"/>
      <c r="F21" s="5"/>
    </row>
    <row r="22" spans="1:6">
      <c r="A22" s="1" t="s">
        <v>55</v>
      </c>
      <c r="B22" s="4"/>
      <c r="C22" s="4"/>
      <c r="D22" s="4"/>
      <c r="E22" s="4"/>
      <c r="F22" s="5"/>
    </row>
    <row r="23" spans="1:6">
      <c r="A23" s="1" t="s">
        <v>56</v>
      </c>
      <c r="B23" s="4"/>
      <c r="C23" s="4"/>
      <c r="D23" s="4"/>
      <c r="E23" s="4"/>
      <c r="F23" s="5"/>
    </row>
    <row r="24" spans="1:6">
      <c r="F24" s="5">
        <f>SUM(F21:F23)</f>
        <v>0</v>
      </c>
    </row>
    <row r="25" spans="1:6">
      <c r="F25" s="14"/>
    </row>
    <row r="26" spans="1:6">
      <c r="B26" s="1" t="s">
        <v>69</v>
      </c>
      <c r="C26" s="1" t="s">
        <v>70</v>
      </c>
      <c r="D26" s="1" t="s">
        <v>71</v>
      </c>
      <c r="E26" s="1" t="s">
        <v>72</v>
      </c>
      <c r="F26" s="5" t="s">
        <v>50</v>
      </c>
    </row>
    <row r="27" spans="1:6">
      <c r="A27" s="18" t="s">
        <v>53</v>
      </c>
      <c r="B27" s="20"/>
      <c r="C27" s="19"/>
      <c r="D27" s="19"/>
      <c r="E27" s="20"/>
      <c r="F27" s="5"/>
    </row>
    <row r="28" spans="1:6">
      <c r="A28" s="18" t="s">
        <v>55</v>
      </c>
      <c r="B28" s="20"/>
      <c r="C28" s="19"/>
      <c r="D28" s="19"/>
      <c r="E28" s="20"/>
      <c r="F28" s="5"/>
    </row>
    <row r="29" spans="1:6">
      <c r="A29" s="18" t="s">
        <v>56</v>
      </c>
      <c r="B29" s="20"/>
      <c r="C29" s="19"/>
      <c r="D29" s="19"/>
      <c r="E29" s="20"/>
      <c r="F29" s="5"/>
    </row>
    <row r="30" spans="1:6">
      <c r="A30" s="9"/>
      <c r="D30" s="4"/>
      <c r="F30" s="5"/>
    </row>
    <row r="31" spans="1:6">
      <c r="A31" s="9"/>
      <c r="F31" s="14"/>
    </row>
    <row r="32" spans="1:6">
      <c r="A32" t="s">
        <v>68</v>
      </c>
    </row>
    <row r="33" spans="1:6">
      <c r="A33" s="12" t="s">
        <v>106</v>
      </c>
      <c r="B33" s="7" t="s">
        <v>66</v>
      </c>
      <c r="C33" s="7" t="s">
        <v>67</v>
      </c>
      <c r="D33" s="7" t="s">
        <v>73</v>
      </c>
      <c r="E33" s="8" t="s">
        <v>74</v>
      </c>
      <c r="F33" s="16" t="s">
        <v>50</v>
      </c>
    </row>
    <row r="34" spans="1:6">
      <c r="A34" s="1" t="s">
        <v>65</v>
      </c>
      <c r="B34" s="7"/>
      <c r="C34" s="7"/>
      <c r="D34" s="21"/>
      <c r="E34" s="7"/>
      <c r="F34" s="5"/>
    </row>
    <row r="37" spans="1:6">
      <c r="A37" s="74" t="s">
        <v>98</v>
      </c>
      <c r="B37" s="74"/>
      <c r="C37" s="74"/>
      <c r="D37" s="74"/>
      <c r="E37" s="74"/>
      <c r="F37" s="75"/>
    </row>
    <row r="38" spans="1:6">
      <c r="A38" s="76" t="s">
        <v>99</v>
      </c>
      <c r="B38" s="76"/>
      <c r="C38" s="76"/>
      <c r="D38" s="76"/>
      <c r="E38" s="76"/>
      <c r="F38" s="77"/>
    </row>
    <row r="39" spans="1:6">
      <c r="A39" s="76" t="s">
        <v>100</v>
      </c>
      <c r="B39" s="76"/>
      <c r="C39" s="76"/>
      <c r="D39" s="76"/>
      <c r="E39" s="76"/>
      <c r="F39" s="77"/>
    </row>
    <row r="40" spans="1:6">
      <c r="A40" s="76" t="s">
        <v>101</v>
      </c>
      <c r="B40" s="76"/>
      <c r="C40" s="76"/>
      <c r="D40" s="76"/>
      <c r="E40" s="76"/>
      <c r="F40" s="77"/>
    </row>
    <row r="41" spans="1:6">
      <c r="A41" s="76" t="s">
        <v>102</v>
      </c>
      <c r="B41" s="76"/>
      <c r="C41" s="76"/>
      <c r="D41" s="76"/>
      <c r="E41" s="76"/>
      <c r="F41" s="77"/>
    </row>
    <row r="43" spans="1:6">
      <c r="A43" s="73"/>
      <c r="B43" s="73"/>
      <c r="C43" s="73"/>
      <c r="D43" s="73"/>
      <c r="E43" s="73"/>
    </row>
  </sheetData>
  <mergeCells count="9">
    <mergeCell ref="B17:F17"/>
    <mergeCell ref="B13:F13"/>
    <mergeCell ref="A19:F19"/>
    <mergeCell ref="A1:F1"/>
    <mergeCell ref="A2:F2"/>
    <mergeCell ref="A12:F12"/>
    <mergeCell ref="B14:F14"/>
    <mergeCell ref="B15:F15"/>
    <mergeCell ref="B16:F1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2"/>
  <sheetViews>
    <sheetView view="pageBreakPreview" zoomScale="145" zoomScaleNormal="85" zoomScaleSheetLayoutView="145" workbookViewId="0">
      <selection activeCell="D8" sqref="D8"/>
    </sheetView>
  </sheetViews>
  <sheetFormatPr baseColWidth="10" defaultColWidth="8.85546875" defaultRowHeight="15"/>
  <cols>
    <col min="1" max="1" width="45" customWidth="1"/>
    <col min="2" max="2" width="12.7109375" style="97" customWidth="1"/>
    <col min="3" max="3" width="16.5703125" style="97" customWidth="1"/>
    <col min="4" max="4" width="22.42578125" customWidth="1"/>
    <col min="5" max="5" width="22.5703125" customWidth="1"/>
    <col min="6" max="6" width="7" bestFit="1" customWidth="1"/>
    <col min="7" max="7" width="48.7109375" bestFit="1" customWidth="1"/>
    <col min="8" max="256" width="11.42578125" customWidth="1"/>
    <col min="257" max="257" width="45" customWidth="1"/>
    <col min="258" max="258" width="12.7109375" customWidth="1"/>
    <col min="259" max="259" width="16.5703125" customWidth="1"/>
    <col min="260" max="260" width="22.42578125" customWidth="1"/>
    <col min="261" max="261" width="22.5703125" customWidth="1"/>
    <col min="262" max="262" width="5.7109375" customWidth="1"/>
    <col min="263" max="512" width="11.42578125" customWidth="1"/>
    <col min="513" max="513" width="45" customWidth="1"/>
    <col min="514" max="514" width="12.7109375" customWidth="1"/>
    <col min="515" max="515" width="16.5703125" customWidth="1"/>
    <col min="516" max="516" width="22.42578125" customWidth="1"/>
    <col min="517" max="517" width="22.5703125" customWidth="1"/>
    <col min="518" max="518" width="5.7109375" customWidth="1"/>
    <col min="519" max="768" width="11.42578125" customWidth="1"/>
    <col min="769" max="769" width="45" customWidth="1"/>
    <col min="770" max="770" width="12.7109375" customWidth="1"/>
    <col min="771" max="771" width="16.5703125" customWidth="1"/>
    <col min="772" max="772" width="22.42578125" customWidth="1"/>
    <col min="773" max="773" width="22.5703125" customWidth="1"/>
    <col min="774" max="774" width="5.7109375" customWidth="1"/>
    <col min="775" max="1024" width="11.42578125" customWidth="1"/>
    <col min="1025" max="1025" width="45" customWidth="1"/>
    <col min="1026" max="1026" width="12.7109375" customWidth="1"/>
    <col min="1027" max="1027" width="16.5703125" customWidth="1"/>
    <col min="1028" max="1028" width="22.42578125" customWidth="1"/>
    <col min="1029" max="1029" width="22.5703125" customWidth="1"/>
    <col min="1030" max="1030" width="5.7109375" customWidth="1"/>
    <col min="1031" max="1280" width="11.42578125" customWidth="1"/>
    <col min="1281" max="1281" width="45" customWidth="1"/>
    <col min="1282" max="1282" width="12.7109375" customWidth="1"/>
    <col min="1283" max="1283" width="16.5703125" customWidth="1"/>
    <col min="1284" max="1284" width="22.42578125" customWidth="1"/>
    <col min="1285" max="1285" width="22.5703125" customWidth="1"/>
    <col min="1286" max="1286" width="5.7109375" customWidth="1"/>
    <col min="1287" max="1536" width="11.42578125" customWidth="1"/>
    <col min="1537" max="1537" width="45" customWidth="1"/>
    <col min="1538" max="1538" width="12.7109375" customWidth="1"/>
    <col min="1539" max="1539" width="16.5703125" customWidth="1"/>
    <col min="1540" max="1540" width="22.42578125" customWidth="1"/>
    <col min="1541" max="1541" width="22.5703125" customWidth="1"/>
    <col min="1542" max="1542" width="5.7109375" customWidth="1"/>
    <col min="1543" max="1792" width="11.42578125" customWidth="1"/>
    <col min="1793" max="1793" width="45" customWidth="1"/>
    <col min="1794" max="1794" width="12.7109375" customWidth="1"/>
    <col min="1795" max="1795" width="16.5703125" customWidth="1"/>
    <col min="1796" max="1796" width="22.42578125" customWidth="1"/>
    <col min="1797" max="1797" width="22.5703125" customWidth="1"/>
    <col min="1798" max="1798" width="5.7109375" customWidth="1"/>
    <col min="1799" max="2048" width="11.42578125" customWidth="1"/>
    <col min="2049" max="2049" width="45" customWidth="1"/>
    <col min="2050" max="2050" width="12.7109375" customWidth="1"/>
    <col min="2051" max="2051" width="16.5703125" customWidth="1"/>
    <col min="2052" max="2052" width="22.42578125" customWidth="1"/>
    <col min="2053" max="2053" width="22.5703125" customWidth="1"/>
    <col min="2054" max="2054" width="5.7109375" customWidth="1"/>
    <col min="2055" max="2304" width="11.42578125" customWidth="1"/>
    <col min="2305" max="2305" width="45" customWidth="1"/>
    <col min="2306" max="2306" width="12.7109375" customWidth="1"/>
    <col min="2307" max="2307" width="16.5703125" customWidth="1"/>
    <col min="2308" max="2308" width="22.42578125" customWidth="1"/>
    <col min="2309" max="2309" width="22.5703125" customWidth="1"/>
    <col min="2310" max="2310" width="5.7109375" customWidth="1"/>
    <col min="2311" max="2560" width="11.42578125" customWidth="1"/>
    <col min="2561" max="2561" width="45" customWidth="1"/>
    <col min="2562" max="2562" width="12.7109375" customWidth="1"/>
    <col min="2563" max="2563" width="16.5703125" customWidth="1"/>
    <col min="2564" max="2564" width="22.42578125" customWidth="1"/>
    <col min="2565" max="2565" width="22.5703125" customWidth="1"/>
    <col min="2566" max="2566" width="5.7109375" customWidth="1"/>
    <col min="2567" max="2816" width="11.42578125" customWidth="1"/>
    <col min="2817" max="2817" width="45" customWidth="1"/>
    <col min="2818" max="2818" width="12.7109375" customWidth="1"/>
    <col min="2819" max="2819" width="16.5703125" customWidth="1"/>
    <col min="2820" max="2820" width="22.42578125" customWidth="1"/>
    <col min="2821" max="2821" width="22.5703125" customWidth="1"/>
    <col min="2822" max="2822" width="5.7109375" customWidth="1"/>
    <col min="2823" max="3072" width="11.42578125" customWidth="1"/>
    <col min="3073" max="3073" width="45" customWidth="1"/>
    <col min="3074" max="3074" width="12.7109375" customWidth="1"/>
    <col min="3075" max="3075" width="16.5703125" customWidth="1"/>
    <col min="3076" max="3076" width="22.42578125" customWidth="1"/>
    <col min="3077" max="3077" width="22.5703125" customWidth="1"/>
    <col min="3078" max="3078" width="5.7109375" customWidth="1"/>
    <col min="3079" max="3328" width="11.42578125" customWidth="1"/>
    <col min="3329" max="3329" width="45" customWidth="1"/>
    <col min="3330" max="3330" width="12.7109375" customWidth="1"/>
    <col min="3331" max="3331" width="16.5703125" customWidth="1"/>
    <col min="3332" max="3332" width="22.42578125" customWidth="1"/>
    <col min="3333" max="3333" width="22.5703125" customWidth="1"/>
    <col min="3334" max="3334" width="5.7109375" customWidth="1"/>
    <col min="3335" max="3584" width="11.42578125" customWidth="1"/>
    <col min="3585" max="3585" width="45" customWidth="1"/>
    <col min="3586" max="3586" width="12.7109375" customWidth="1"/>
    <col min="3587" max="3587" width="16.5703125" customWidth="1"/>
    <col min="3588" max="3588" width="22.42578125" customWidth="1"/>
    <col min="3589" max="3589" width="22.5703125" customWidth="1"/>
    <col min="3590" max="3590" width="5.7109375" customWidth="1"/>
    <col min="3591" max="3840" width="11.42578125" customWidth="1"/>
    <col min="3841" max="3841" width="45" customWidth="1"/>
    <col min="3842" max="3842" width="12.7109375" customWidth="1"/>
    <col min="3843" max="3843" width="16.5703125" customWidth="1"/>
    <col min="3844" max="3844" width="22.42578125" customWidth="1"/>
    <col min="3845" max="3845" width="22.5703125" customWidth="1"/>
    <col min="3846" max="3846" width="5.7109375" customWidth="1"/>
    <col min="3847" max="4096" width="11.42578125" customWidth="1"/>
    <col min="4097" max="4097" width="45" customWidth="1"/>
    <col min="4098" max="4098" width="12.7109375" customWidth="1"/>
    <col min="4099" max="4099" width="16.5703125" customWidth="1"/>
    <col min="4100" max="4100" width="22.42578125" customWidth="1"/>
    <col min="4101" max="4101" width="22.5703125" customWidth="1"/>
    <col min="4102" max="4102" width="5.7109375" customWidth="1"/>
    <col min="4103" max="4352" width="11.42578125" customWidth="1"/>
    <col min="4353" max="4353" width="45" customWidth="1"/>
    <col min="4354" max="4354" width="12.7109375" customWidth="1"/>
    <col min="4355" max="4355" width="16.5703125" customWidth="1"/>
    <col min="4356" max="4356" width="22.42578125" customWidth="1"/>
    <col min="4357" max="4357" width="22.5703125" customWidth="1"/>
    <col min="4358" max="4358" width="5.7109375" customWidth="1"/>
    <col min="4359" max="4608" width="11.42578125" customWidth="1"/>
    <col min="4609" max="4609" width="45" customWidth="1"/>
    <col min="4610" max="4610" width="12.7109375" customWidth="1"/>
    <col min="4611" max="4611" width="16.5703125" customWidth="1"/>
    <col min="4612" max="4612" width="22.42578125" customWidth="1"/>
    <col min="4613" max="4613" width="22.5703125" customWidth="1"/>
    <col min="4614" max="4614" width="5.7109375" customWidth="1"/>
    <col min="4615" max="4864" width="11.42578125" customWidth="1"/>
    <col min="4865" max="4865" width="45" customWidth="1"/>
    <col min="4866" max="4866" width="12.7109375" customWidth="1"/>
    <col min="4867" max="4867" width="16.5703125" customWidth="1"/>
    <col min="4868" max="4868" width="22.42578125" customWidth="1"/>
    <col min="4869" max="4869" width="22.5703125" customWidth="1"/>
    <col min="4870" max="4870" width="5.7109375" customWidth="1"/>
    <col min="4871" max="5120" width="11.42578125" customWidth="1"/>
    <col min="5121" max="5121" width="45" customWidth="1"/>
    <col min="5122" max="5122" width="12.7109375" customWidth="1"/>
    <col min="5123" max="5123" width="16.5703125" customWidth="1"/>
    <col min="5124" max="5124" width="22.42578125" customWidth="1"/>
    <col min="5125" max="5125" width="22.5703125" customWidth="1"/>
    <col min="5126" max="5126" width="5.7109375" customWidth="1"/>
    <col min="5127" max="5376" width="11.42578125" customWidth="1"/>
    <col min="5377" max="5377" width="45" customWidth="1"/>
    <col min="5378" max="5378" width="12.7109375" customWidth="1"/>
    <col min="5379" max="5379" width="16.5703125" customWidth="1"/>
    <col min="5380" max="5380" width="22.42578125" customWidth="1"/>
    <col min="5381" max="5381" width="22.5703125" customWidth="1"/>
    <col min="5382" max="5382" width="5.7109375" customWidth="1"/>
    <col min="5383" max="5632" width="11.42578125" customWidth="1"/>
    <col min="5633" max="5633" width="45" customWidth="1"/>
    <col min="5634" max="5634" width="12.7109375" customWidth="1"/>
    <col min="5635" max="5635" width="16.5703125" customWidth="1"/>
    <col min="5636" max="5636" width="22.42578125" customWidth="1"/>
    <col min="5637" max="5637" width="22.5703125" customWidth="1"/>
    <col min="5638" max="5638" width="5.7109375" customWidth="1"/>
    <col min="5639" max="5888" width="11.42578125" customWidth="1"/>
    <col min="5889" max="5889" width="45" customWidth="1"/>
    <col min="5890" max="5890" width="12.7109375" customWidth="1"/>
    <col min="5891" max="5891" width="16.5703125" customWidth="1"/>
    <col min="5892" max="5892" width="22.42578125" customWidth="1"/>
    <col min="5893" max="5893" width="22.5703125" customWidth="1"/>
    <col min="5894" max="5894" width="5.7109375" customWidth="1"/>
    <col min="5895" max="6144" width="11.42578125" customWidth="1"/>
    <col min="6145" max="6145" width="45" customWidth="1"/>
    <col min="6146" max="6146" width="12.7109375" customWidth="1"/>
    <col min="6147" max="6147" width="16.5703125" customWidth="1"/>
    <col min="6148" max="6148" width="22.42578125" customWidth="1"/>
    <col min="6149" max="6149" width="22.5703125" customWidth="1"/>
    <col min="6150" max="6150" width="5.7109375" customWidth="1"/>
    <col min="6151" max="6400" width="11.42578125" customWidth="1"/>
    <col min="6401" max="6401" width="45" customWidth="1"/>
    <col min="6402" max="6402" width="12.7109375" customWidth="1"/>
    <col min="6403" max="6403" width="16.5703125" customWidth="1"/>
    <col min="6404" max="6404" width="22.42578125" customWidth="1"/>
    <col min="6405" max="6405" width="22.5703125" customWidth="1"/>
    <col min="6406" max="6406" width="5.7109375" customWidth="1"/>
    <col min="6407" max="6656" width="11.42578125" customWidth="1"/>
    <col min="6657" max="6657" width="45" customWidth="1"/>
    <col min="6658" max="6658" width="12.7109375" customWidth="1"/>
    <col min="6659" max="6659" width="16.5703125" customWidth="1"/>
    <col min="6660" max="6660" width="22.42578125" customWidth="1"/>
    <col min="6661" max="6661" width="22.5703125" customWidth="1"/>
    <col min="6662" max="6662" width="5.7109375" customWidth="1"/>
    <col min="6663" max="6912" width="11.42578125" customWidth="1"/>
    <col min="6913" max="6913" width="45" customWidth="1"/>
    <col min="6914" max="6914" width="12.7109375" customWidth="1"/>
    <col min="6915" max="6915" width="16.5703125" customWidth="1"/>
    <col min="6916" max="6916" width="22.42578125" customWidth="1"/>
    <col min="6917" max="6917" width="22.5703125" customWidth="1"/>
    <col min="6918" max="6918" width="5.7109375" customWidth="1"/>
    <col min="6919" max="7168" width="11.42578125" customWidth="1"/>
    <col min="7169" max="7169" width="45" customWidth="1"/>
    <col min="7170" max="7170" width="12.7109375" customWidth="1"/>
    <col min="7171" max="7171" width="16.5703125" customWidth="1"/>
    <col min="7172" max="7172" width="22.42578125" customWidth="1"/>
    <col min="7173" max="7173" width="22.5703125" customWidth="1"/>
    <col min="7174" max="7174" width="5.7109375" customWidth="1"/>
    <col min="7175" max="7424" width="11.42578125" customWidth="1"/>
    <col min="7425" max="7425" width="45" customWidth="1"/>
    <col min="7426" max="7426" width="12.7109375" customWidth="1"/>
    <col min="7427" max="7427" width="16.5703125" customWidth="1"/>
    <col min="7428" max="7428" width="22.42578125" customWidth="1"/>
    <col min="7429" max="7429" width="22.5703125" customWidth="1"/>
    <col min="7430" max="7430" width="5.7109375" customWidth="1"/>
    <col min="7431" max="7680" width="11.42578125" customWidth="1"/>
    <col min="7681" max="7681" width="45" customWidth="1"/>
    <col min="7682" max="7682" width="12.7109375" customWidth="1"/>
    <col min="7683" max="7683" width="16.5703125" customWidth="1"/>
    <col min="7684" max="7684" width="22.42578125" customWidth="1"/>
    <col min="7685" max="7685" width="22.5703125" customWidth="1"/>
    <col min="7686" max="7686" width="5.7109375" customWidth="1"/>
    <col min="7687" max="7936" width="11.42578125" customWidth="1"/>
    <col min="7937" max="7937" width="45" customWidth="1"/>
    <col min="7938" max="7938" width="12.7109375" customWidth="1"/>
    <col min="7939" max="7939" width="16.5703125" customWidth="1"/>
    <col min="7940" max="7940" width="22.42578125" customWidth="1"/>
    <col min="7941" max="7941" width="22.5703125" customWidth="1"/>
    <col min="7942" max="7942" width="5.7109375" customWidth="1"/>
    <col min="7943" max="8192" width="11.42578125" customWidth="1"/>
    <col min="8193" max="8193" width="45" customWidth="1"/>
    <col min="8194" max="8194" width="12.7109375" customWidth="1"/>
    <col min="8195" max="8195" width="16.5703125" customWidth="1"/>
    <col min="8196" max="8196" width="22.42578125" customWidth="1"/>
    <col min="8197" max="8197" width="22.5703125" customWidth="1"/>
    <col min="8198" max="8198" width="5.7109375" customWidth="1"/>
    <col min="8199" max="8448" width="11.42578125" customWidth="1"/>
    <col min="8449" max="8449" width="45" customWidth="1"/>
    <col min="8450" max="8450" width="12.7109375" customWidth="1"/>
    <col min="8451" max="8451" width="16.5703125" customWidth="1"/>
    <col min="8452" max="8452" width="22.42578125" customWidth="1"/>
    <col min="8453" max="8453" width="22.5703125" customWidth="1"/>
    <col min="8454" max="8454" width="5.7109375" customWidth="1"/>
    <col min="8455" max="8704" width="11.42578125" customWidth="1"/>
    <col min="8705" max="8705" width="45" customWidth="1"/>
    <col min="8706" max="8706" width="12.7109375" customWidth="1"/>
    <col min="8707" max="8707" width="16.5703125" customWidth="1"/>
    <col min="8708" max="8708" width="22.42578125" customWidth="1"/>
    <col min="8709" max="8709" width="22.5703125" customWidth="1"/>
    <col min="8710" max="8710" width="5.7109375" customWidth="1"/>
    <col min="8711" max="8960" width="11.42578125" customWidth="1"/>
    <col min="8961" max="8961" width="45" customWidth="1"/>
    <col min="8962" max="8962" width="12.7109375" customWidth="1"/>
    <col min="8963" max="8963" width="16.5703125" customWidth="1"/>
    <col min="8964" max="8964" width="22.42578125" customWidth="1"/>
    <col min="8965" max="8965" width="22.5703125" customWidth="1"/>
    <col min="8966" max="8966" width="5.7109375" customWidth="1"/>
    <col min="8967" max="9216" width="11.42578125" customWidth="1"/>
    <col min="9217" max="9217" width="45" customWidth="1"/>
    <col min="9218" max="9218" width="12.7109375" customWidth="1"/>
    <col min="9219" max="9219" width="16.5703125" customWidth="1"/>
    <col min="9220" max="9220" width="22.42578125" customWidth="1"/>
    <col min="9221" max="9221" width="22.5703125" customWidth="1"/>
    <col min="9222" max="9222" width="5.7109375" customWidth="1"/>
    <col min="9223" max="9472" width="11.42578125" customWidth="1"/>
    <col min="9473" max="9473" width="45" customWidth="1"/>
    <col min="9474" max="9474" width="12.7109375" customWidth="1"/>
    <col min="9475" max="9475" width="16.5703125" customWidth="1"/>
    <col min="9476" max="9476" width="22.42578125" customWidth="1"/>
    <col min="9477" max="9477" width="22.5703125" customWidth="1"/>
    <col min="9478" max="9478" width="5.7109375" customWidth="1"/>
    <col min="9479" max="9728" width="11.42578125" customWidth="1"/>
    <col min="9729" max="9729" width="45" customWidth="1"/>
    <col min="9730" max="9730" width="12.7109375" customWidth="1"/>
    <col min="9731" max="9731" width="16.5703125" customWidth="1"/>
    <col min="9732" max="9732" width="22.42578125" customWidth="1"/>
    <col min="9733" max="9733" width="22.5703125" customWidth="1"/>
    <col min="9734" max="9734" width="5.7109375" customWidth="1"/>
    <col min="9735" max="9984" width="11.42578125" customWidth="1"/>
    <col min="9985" max="9985" width="45" customWidth="1"/>
    <col min="9986" max="9986" width="12.7109375" customWidth="1"/>
    <col min="9987" max="9987" width="16.5703125" customWidth="1"/>
    <col min="9988" max="9988" width="22.42578125" customWidth="1"/>
    <col min="9989" max="9989" width="22.5703125" customWidth="1"/>
    <col min="9990" max="9990" width="5.7109375" customWidth="1"/>
    <col min="9991" max="10240" width="11.42578125" customWidth="1"/>
    <col min="10241" max="10241" width="45" customWidth="1"/>
    <col min="10242" max="10242" width="12.7109375" customWidth="1"/>
    <col min="10243" max="10243" width="16.5703125" customWidth="1"/>
    <col min="10244" max="10244" width="22.42578125" customWidth="1"/>
    <col min="10245" max="10245" width="22.5703125" customWidth="1"/>
    <col min="10246" max="10246" width="5.7109375" customWidth="1"/>
    <col min="10247" max="10496" width="11.42578125" customWidth="1"/>
    <col min="10497" max="10497" width="45" customWidth="1"/>
    <col min="10498" max="10498" width="12.7109375" customWidth="1"/>
    <col min="10499" max="10499" width="16.5703125" customWidth="1"/>
    <col min="10500" max="10500" width="22.42578125" customWidth="1"/>
    <col min="10501" max="10501" width="22.5703125" customWidth="1"/>
    <col min="10502" max="10502" width="5.7109375" customWidth="1"/>
    <col min="10503" max="10752" width="11.42578125" customWidth="1"/>
    <col min="10753" max="10753" width="45" customWidth="1"/>
    <col min="10754" max="10754" width="12.7109375" customWidth="1"/>
    <col min="10755" max="10755" width="16.5703125" customWidth="1"/>
    <col min="10756" max="10756" width="22.42578125" customWidth="1"/>
    <col min="10757" max="10757" width="22.5703125" customWidth="1"/>
    <col min="10758" max="10758" width="5.7109375" customWidth="1"/>
    <col min="10759" max="11008" width="11.42578125" customWidth="1"/>
    <col min="11009" max="11009" width="45" customWidth="1"/>
    <col min="11010" max="11010" width="12.7109375" customWidth="1"/>
    <col min="11011" max="11011" width="16.5703125" customWidth="1"/>
    <col min="11012" max="11012" width="22.42578125" customWidth="1"/>
    <col min="11013" max="11013" width="22.5703125" customWidth="1"/>
    <col min="11014" max="11014" width="5.7109375" customWidth="1"/>
    <col min="11015" max="11264" width="11.42578125" customWidth="1"/>
    <col min="11265" max="11265" width="45" customWidth="1"/>
    <col min="11266" max="11266" width="12.7109375" customWidth="1"/>
    <col min="11267" max="11267" width="16.5703125" customWidth="1"/>
    <col min="11268" max="11268" width="22.42578125" customWidth="1"/>
    <col min="11269" max="11269" width="22.5703125" customWidth="1"/>
    <col min="11270" max="11270" width="5.7109375" customWidth="1"/>
    <col min="11271" max="11520" width="11.42578125" customWidth="1"/>
    <col min="11521" max="11521" width="45" customWidth="1"/>
    <col min="11522" max="11522" width="12.7109375" customWidth="1"/>
    <col min="11523" max="11523" width="16.5703125" customWidth="1"/>
    <col min="11524" max="11524" width="22.42578125" customWidth="1"/>
    <col min="11525" max="11525" width="22.5703125" customWidth="1"/>
    <col min="11526" max="11526" width="5.7109375" customWidth="1"/>
    <col min="11527" max="11776" width="11.42578125" customWidth="1"/>
    <col min="11777" max="11777" width="45" customWidth="1"/>
    <col min="11778" max="11778" width="12.7109375" customWidth="1"/>
    <col min="11779" max="11779" width="16.5703125" customWidth="1"/>
    <col min="11780" max="11780" width="22.42578125" customWidth="1"/>
    <col min="11781" max="11781" width="22.5703125" customWidth="1"/>
    <col min="11782" max="11782" width="5.7109375" customWidth="1"/>
    <col min="11783" max="12032" width="11.42578125" customWidth="1"/>
    <col min="12033" max="12033" width="45" customWidth="1"/>
    <col min="12034" max="12034" width="12.7109375" customWidth="1"/>
    <col min="12035" max="12035" width="16.5703125" customWidth="1"/>
    <col min="12036" max="12036" width="22.42578125" customWidth="1"/>
    <col min="12037" max="12037" width="22.5703125" customWidth="1"/>
    <col min="12038" max="12038" width="5.7109375" customWidth="1"/>
    <col min="12039" max="12288" width="11.42578125" customWidth="1"/>
    <col min="12289" max="12289" width="45" customWidth="1"/>
    <col min="12290" max="12290" width="12.7109375" customWidth="1"/>
    <col min="12291" max="12291" width="16.5703125" customWidth="1"/>
    <col min="12292" max="12292" width="22.42578125" customWidth="1"/>
    <col min="12293" max="12293" width="22.5703125" customWidth="1"/>
    <col min="12294" max="12294" width="5.7109375" customWidth="1"/>
    <col min="12295" max="12544" width="11.42578125" customWidth="1"/>
    <col min="12545" max="12545" width="45" customWidth="1"/>
    <col min="12546" max="12546" width="12.7109375" customWidth="1"/>
    <col min="12547" max="12547" width="16.5703125" customWidth="1"/>
    <col min="12548" max="12548" width="22.42578125" customWidth="1"/>
    <col min="12549" max="12549" width="22.5703125" customWidth="1"/>
    <col min="12550" max="12550" width="5.7109375" customWidth="1"/>
    <col min="12551" max="12800" width="11.42578125" customWidth="1"/>
    <col min="12801" max="12801" width="45" customWidth="1"/>
    <col min="12802" max="12802" width="12.7109375" customWidth="1"/>
    <col min="12803" max="12803" width="16.5703125" customWidth="1"/>
    <col min="12804" max="12804" width="22.42578125" customWidth="1"/>
    <col min="12805" max="12805" width="22.5703125" customWidth="1"/>
    <col min="12806" max="12806" width="5.7109375" customWidth="1"/>
    <col min="12807" max="13056" width="11.42578125" customWidth="1"/>
    <col min="13057" max="13057" width="45" customWidth="1"/>
    <col min="13058" max="13058" width="12.7109375" customWidth="1"/>
    <col min="13059" max="13059" width="16.5703125" customWidth="1"/>
    <col min="13060" max="13060" width="22.42578125" customWidth="1"/>
    <col min="13061" max="13061" width="22.5703125" customWidth="1"/>
    <col min="13062" max="13062" width="5.7109375" customWidth="1"/>
    <col min="13063" max="13312" width="11.42578125" customWidth="1"/>
    <col min="13313" max="13313" width="45" customWidth="1"/>
    <col min="13314" max="13314" width="12.7109375" customWidth="1"/>
    <col min="13315" max="13315" width="16.5703125" customWidth="1"/>
    <col min="13316" max="13316" width="22.42578125" customWidth="1"/>
    <col min="13317" max="13317" width="22.5703125" customWidth="1"/>
    <col min="13318" max="13318" width="5.7109375" customWidth="1"/>
    <col min="13319" max="13568" width="11.42578125" customWidth="1"/>
    <col min="13569" max="13569" width="45" customWidth="1"/>
    <col min="13570" max="13570" width="12.7109375" customWidth="1"/>
    <col min="13571" max="13571" width="16.5703125" customWidth="1"/>
    <col min="13572" max="13572" width="22.42578125" customWidth="1"/>
    <col min="13573" max="13573" width="22.5703125" customWidth="1"/>
    <col min="13574" max="13574" width="5.7109375" customWidth="1"/>
    <col min="13575" max="13824" width="11.42578125" customWidth="1"/>
    <col min="13825" max="13825" width="45" customWidth="1"/>
    <col min="13826" max="13826" width="12.7109375" customWidth="1"/>
    <col min="13827" max="13827" width="16.5703125" customWidth="1"/>
    <col min="13828" max="13828" width="22.42578125" customWidth="1"/>
    <col min="13829" max="13829" width="22.5703125" customWidth="1"/>
    <col min="13830" max="13830" width="5.7109375" customWidth="1"/>
    <col min="13831" max="14080" width="11.42578125" customWidth="1"/>
    <col min="14081" max="14081" width="45" customWidth="1"/>
    <col min="14082" max="14082" width="12.7109375" customWidth="1"/>
    <col min="14083" max="14083" width="16.5703125" customWidth="1"/>
    <col min="14084" max="14084" width="22.42578125" customWidth="1"/>
    <col min="14085" max="14085" width="22.5703125" customWidth="1"/>
    <col min="14086" max="14086" width="5.7109375" customWidth="1"/>
    <col min="14087" max="14336" width="11.42578125" customWidth="1"/>
    <col min="14337" max="14337" width="45" customWidth="1"/>
    <col min="14338" max="14338" width="12.7109375" customWidth="1"/>
    <col min="14339" max="14339" width="16.5703125" customWidth="1"/>
    <col min="14340" max="14340" width="22.42578125" customWidth="1"/>
    <col min="14341" max="14341" width="22.5703125" customWidth="1"/>
    <col min="14342" max="14342" width="5.7109375" customWidth="1"/>
    <col min="14343" max="14592" width="11.42578125" customWidth="1"/>
    <col min="14593" max="14593" width="45" customWidth="1"/>
    <col min="14594" max="14594" width="12.7109375" customWidth="1"/>
    <col min="14595" max="14595" width="16.5703125" customWidth="1"/>
    <col min="14596" max="14596" width="22.42578125" customWidth="1"/>
    <col min="14597" max="14597" width="22.5703125" customWidth="1"/>
    <col min="14598" max="14598" width="5.7109375" customWidth="1"/>
    <col min="14599" max="14848" width="11.42578125" customWidth="1"/>
    <col min="14849" max="14849" width="45" customWidth="1"/>
    <col min="14850" max="14850" width="12.7109375" customWidth="1"/>
    <col min="14851" max="14851" width="16.5703125" customWidth="1"/>
    <col min="14852" max="14852" width="22.42578125" customWidth="1"/>
    <col min="14853" max="14853" width="22.5703125" customWidth="1"/>
    <col min="14854" max="14854" width="5.7109375" customWidth="1"/>
    <col min="14855" max="15104" width="11.42578125" customWidth="1"/>
    <col min="15105" max="15105" width="45" customWidth="1"/>
    <col min="15106" max="15106" width="12.7109375" customWidth="1"/>
    <col min="15107" max="15107" width="16.5703125" customWidth="1"/>
    <col min="15108" max="15108" width="22.42578125" customWidth="1"/>
    <col min="15109" max="15109" width="22.5703125" customWidth="1"/>
    <col min="15110" max="15110" width="5.7109375" customWidth="1"/>
    <col min="15111" max="15360" width="11.42578125" customWidth="1"/>
    <col min="15361" max="15361" width="45" customWidth="1"/>
    <col min="15362" max="15362" width="12.7109375" customWidth="1"/>
    <col min="15363" max="15363" width="16.5703125" customWidth="1"/>
    <col min="15364" max="15364" width="22.42578125" customWidth="1"/>
    <col min="15365" max="15365" width="22.5703125" customWidth="1"/>
    <col min="15366" max="15366" width="5.7109375" customWidth="1"/>
    <col min="15367" max="15616" width="11.42578125" customWidth="1"/>
    <col min="15617" max="15617" width="45" customWidth="1"/>
    <col min="15618" max="15618" width="12.7109375" customWidth="1"/>
    <col min="15619" max="15619" width="16.5703125" customWidth="1"/>
    <col min="15620" max="15620" width="22.42578125" customWidth="1"/>
    <col min="15621" max="15621" width="22.5703125" customWidth="1"/>
    <col min="15622" max="15622" width="5.7109375" customWidth="1"/>
    <col min="15623" max="15872" width="11.42578125" customWidth="1"/>
    <col min="15873" max="15873" width="45" customWidth="1"/>
    <col min="15874" max="15874" width="12.7109375" customWidth="1"/>
    <col min="15875" max="15875" width="16.5703125" customWidth="1"/>
    <col min="15876" max="15876" width="22.42578125" customWidth="1"/>
    <col min="15877" max="15877" width="22.5703125" customWidth="1"/>
    <col min="15878" max="15878" width="5.7109375" customWidth="1"/>
    <col min="15879" max="16128" width="11.42578125" customWidth="1"/>
    <col min="16129" max="16129" width="45" customWidth="1"/>
    <col min="16130" max="16130" width="12.7109375" customWidth="1"/>
    <col min="16131" max="16131" width="16.5703125" customWidth="1"/>
    <col min="16132" max="16132" width="22.42578125" customWidth="1"/>
    <col min="16133" max="16133" width="22.5703125" customWidth="1"/>
    <col min="16134" max="16134" width="5.7109375" customWidth="1"/>
    <col min="16135" max="16384" width="11.42578125" customWidth="1"/>
  </cols>
  <sheetData>
    <row r="1" spans="1:7" ht="15" customHeight="1">
      <c r="A1" s="611" t="s">
        <v>77</v>
      </c>
      <c r="B1" s="611" t="s">
        <v>78</v>
      </c>
      <c r="C1" s="613" t="s">
        <v>19</v>
      </c>
      <c r="D1" s="615" t="s">
        <v>79</v>
      </c>
      <c r="E1" s="617" t="s">
        <v>80</v>
      </c>
      <c r="F1" s="38"/>
    </row>
    <row r="2" spans="1:7">
      <c r="A2" s="612"/>
      <c r="B2" s="612"/>
      <c r="C2" s="614"/>
      <c r="D2" s="616"/>
      <c r="E2" s="618"/>
    </row>
    <row r="3" spans="1:7">
      <c r="A3" s="41"/>
      <c r="B3" s="94"/>
      <c r="C3" s="95"/>
      <c r="D3" s="39"/>
      <c r="E3" s="39"/>
      <c r="F3" s="88"/>
      <c r="G3" s="90"/>
    </row>
    <row r="4" spans="1:7">
      <c r="A4" s="91"/>
      <c r="B4" s="94"/>
      <c r="C4" s="95"/>
      <c r="D4" s="39"/>
      <c r="E4" s="39"/>
      <c r="F4" s="88"/>
      <c r="G4" s="90"/>
    </row>
    <row r="5" spans="1:7">
      <c r="A5" s="41"/>
      <c r="B5" s="94"/>
      <c r="C5" s="95"/>
      <c r="D5" s="39"/>
      <c r="E5" s="39"/>
      <c r="F5" s="88"/>
      <c r="G5" s="90"/>
    </row>
    <row r="6" spans="1:7">
      <c r="A6" s="41"/>
      <c r="B6" s="94"/>
      <c r="C6" s="95"/>
      <c r="D6" s="39"/>
      <c r="E6" s="39"/>
      <c r="F6" s="88"/>
      <c r="G6" s="90"/>
    </row>
    <row r="7" spans="1:7">
      <c r="A7" s="41"/>
      <c r="B7" s="94"/>
      <c r="C7" s="95"/>
      <c r="D7" s="39"/>
      <c r="E7" s="39"/>
      <c r="F7" s="88"/>
      <c r="G7" s="90"/>
    </row>
    <row r="8" spans="1:7">
      <c r="A8" s="41"/>
      <c r="B8" s="94"/>
      <c r="C8" s="95"/>
      <c r="D8" s="39"/>
      <c r="E8" s="39"/>
      <c r="F8" s="88"/>
      <c r="G8" s="90"/>
    </row>
    <row r="9" spans="1:7" ht="18" customHeight="1">
      <c r="A9" s="41"/>
      <c r="B9" s="94"/>
      <c r="C9" s="95"/>
      <c r="D9" s="39"/>
      <c r="E9" s="39"/>
      <c r="F9" s="88"/>
      <c r="G9" s="90"/>
    </row>
    <row r="10" spans="1:7" ht="18.75" customHeight="1">
      <c r="A10" s="41"/>
      <c r="B10" s="94"/>
      <c r="C10" s="95"/>
      <c r="D10" s="39"/>
      <c r="E10" s="39"/>
      <c r="F10" s="88"/>
      <c r="G10" s="90"/>
    </row>
    <row r="11" spans="1:7" ht="20.25" customHeight="1">
      <c r="A11" s="41"/>
      <c r="B11" s="94"/>
      <c r="C11" s="95"/>
      <c r="D11" s="39"/>
      <c r="E11" s="39"/>
      <c r="F11" s="88"/>
      <c r="G11" s="90"/>
    </row>
    <row r="12" spans="1:7" ht="18.75" customHeight="1">
      <c r="A12" s="41"/>
      <c r="B12" s="94"/>
      <c r="C12" s="95"/>
      <c r="D12" s="39"/>
      <c r="E12" s="39"/>
    </row>
    <row r="13" spans="1:7">
      <c r="A13" s="41"/>
      <c r="B13" s="94"/>
      <c r="C13" s="95"/>
      <c r="D13" s="39"/>
      <c r="E13" s="39"/>
      <c r="F13" s="88"/>
      <c r="G13" s="90"/>
    </row>
    <row r="14" spans="1:7">
      <c r="A14" s="41"/>
      <c r="B14" s="94"/>
      <c r="C14" s="95"/>
      <c r="D14" s="39"/>
      <c r="E14" s="39"/>
      <c r="F14" s="88"/>
      <c r="G14" s="90"/>
    </row>
    <row r="15" spans="1:7">
      <c r="A15" s="41"/>
      <c r="B15" s="94"/>
      <c r="C15" s="95"/>
      <c r="D15" s="39"/>
      <c r="E15" s="39"/>
      <c r="F15" s="88"/>
      <c r="G15" s="90"/>
    </row>
    <row r="16" spans="1:7">
      <c r="A16" s="41"/>
      <c r="B16" s="94"/>
      <c r="C16" s="95"/>
      <c r="D16" s="39"/>
      <c r="E16" s="39"/>
      <c r="F16" s="88"/>
      <c r="G16" s="90"/>
    </row>
    <row r="17" spans="1:7">
      <c r="A17" s="41"/>
      <c r="B17" s="94"/>
      <c r="C17" s="95"/>
      <c r="D17" s="39"/>
      <c r="E17" s="39"/>
    </row>
    <row r="18" spans="1:7">
      <c r="A18" s="41"/>
      <c r="B18" s="94"/>
      <c r="C18" s="95"/>
      <c r="D18" s="39"/>
      <c r="E18" s="39"/>
    </row>
    <row r="19" spans="1:7">
      <c r="A19" s="41"/>
      <c r="B19" s="94"/>
      <c r="C19" s="95"/>
      <c r="D19" s="39"/>
      <c r="E19" s="39"/>
      <c r="F19" s="88"/>
      <c r="G19" s="90"/>
    </row>
    <row r="20" spans="1:7">
      <c r="A20" s="41"/>
      <c r="B20" s="94"/>
      <c r="C20" s="95"/>
      <c r="D20" s="39"/>
      <c r="E20" s="39"/>
      <c r="F20" s="88"/>
      <c r="G20" s="90"/>
    </row>
    <row r="21" spans="1:7">
      <c r="A21" s="41"/>
      <c r="B21" s="94"/>
      <c r="C21" s="95"/>
      <c r="D21" s="39"/>
      <c r="E21" s="39"/>
      <c r="F21" s="88"/>
      <c r="G21" s="90"/>
    </row>
    <row r="22" spans="1:7">
      <c r="A22" s="41"/>
      <c r="B22" s="94"/>
      <c r="C22" s="95"/>
      <c r="D22" s="39"/>
      <c r="E22" s="39"/>
      <c r="F22" s="88"/>
      <c r="G22" s="90"/>
    </row>
    <row r="23" spans="1:7">
      <c r="A23" s="41"/>
      <c r="B23" s="94"/>
      <c r="C23" s="95"/>
      <c r="D23" s="39"/>
      <c r="E23" s="39"/>
      <c r="F23" s="88"/>
      <c r="G23" s="90"/>
    </row>
    <row r="24" spans="1:7">
      <c r="A24" s="41"/>
      <c r="B24" s="94"/>
      <c r="C24" s="95"/>
      <c r="D24" s="39"/>
      <c r="E24" s="39"/>
      <c r="F24" s="88"/>
      <c r="G24" s="90"/>
    </row>
    <row r="25" spans="1:7" hidden="1">
      <c r="A25" s="42"/>
      <c r="B25" s="94"/>
      <c r="C25" s="96"/>
      <c r="D25" s="40"/>
      <c r="E25" s="39"/>
    </row>
    <row r="26" spans="1:7" hidden="1">
      <c r="A26" s="41"/>
      <c r="B26" s="94"/>
      <c r="C26" s="95"/>
      <c r="D26" s="39"/>
      <c r="E26" s="39"/>
    </row>
    <row r="27" spans="1:7" hidden="1">
      <c r="A27" s="41"/>
      <c r="B27" s="94"/>
      <c r="C27" s="95"/>
      <c r="D27" s="39"/>
      <c r="E27" s="39"/>
    </row>
    <row r="28" spans="1:7" hidden="1">
      <c r="A28" s="41"/>
      <c r="B28" s="94"/>
      <c r="C28" s="95"/>
      <c r="D28" s="39"/>
      <c r="E28" s="39"/>
    </row>
    <row r="29" spans="1:7" hidden="1">
      <c r="A29" s="41"/>
      <c r="B29" s="94"/>
      <c r="C29" s="95"/>
      <c r="D29" s="39"/>
      <c r="E29" s="39"/>
    </row>
    <row r="30" spans="1:7" hidden="1">
      <c r="A30" s="41"/>
      <c r="B30" s="94"/>
      <c r="C30" s="95"/>
      <c r="D30" s="39"/>
      <c r="E30" s="39"/>
    </row>
    <row r="31" spans="1:7" hidden="1">
      <c r="A31" s="41"/>
      <c r="B31" s="94"/>
      <c r="C31" s="95"/>
      <c r="D31" s="39"/>
      <c r="E31" s="39"/>
    </row>
    <row r="32" spans="1:7" hidden="1">
      <c r="A32" s="41"/>
      <c r="B32" s="94"/>
      <c r="C32" s="95"/>
      <c r="D32" s="39"/>
      <c r="E32" s="39"/>
    </row>
    <row r="33" spans="1:7" hidden="1">
      <c r="A33" s="41"/>
      <c r="B33" s="94"/>
      <c r="C33" s="95"/>
      <c r="D33" s="39"/>
      <c r="E33" s="39"/>
    </row>
    <row r="34" spans="1:7" hidden="1">
      <c r="A34" s="41"/>
      <c r="B34" s="94"/>
      <c r="C34" s="95"/>
      <c r="D34" s="39"/>
      <c r="E34" s="39"/>
    </row>
    <row r="35" spans="1:7" hidden="1">
      <c r="A35" s="41"/>
      <c r="B35" s="94"/>
      <c r="C35" s="95"/>
      <c r="D35" s="39"/>
      <c r="E35" s="39"/>
    </row>
    <row r="36" spans="1:7" hidden="1">
      <c r="A36" s="41"/>
      <c r="B36" s="94"/>
      <c r="C36" s="95"/>
      <c r="D36" s="39"/>
      <c r="E36" s="39"/>
    </row>
    <row r="37" spans="1:7" hidden="1">
      <c r="A37" s="41"/>
      <c r="B37" s="94"/>
      <c r="C37" s="95"/>
      <c r="D37" s="39"/>
      <c r="E37" s="39"/>
    </row>
    <row r="38" spans="1:7" hidden="1">
      <c r="A38" s="41"/>
      <c r="B38" s="94"/>
      <c r="C38" s="95"/>
      <c r="D38" s="39"/>
      <c r="E38" s="39"/>
    </row>
    <row r="39" spans="1:7" hidden="1">
      <c r="A39" s="41"/>
      <c r="B39" s="94"/>
      <c r="C39" s="95"/>
      <c r="D39" s="39"/>
      <c r="E39" s="39"/>
    </row>
    <row r="40" spans="1:7" hidden="1">
      <c r="A40" s="41"/>
      <c r="B40" s="94"/>
      <c r="C40" s="95"/>
      <c r="D40" s="39"/>
      <c r="E40" s="39"/>
    </row>
    <row r="41" spans="1:7" hidden="1">
      <c r="A41" s="41"/>
      <c r="B41" s="94"/>
      <c r="C41" s="95"/>
      <c r="D41" s="39"/>
      <c r="E41" s="39"/>
    </row>
    <row r="42" spans="1:7" hidden="1">
      <c r="A42" s="41"/>
      <c r="B42" s="94"/>
      <c r="C42" s="95"/>
      <c r="D42" s="39"/>
      <c r="E42" s="39"/>
    </row>
    <row r="43" spans="1:7" hidden="1">
      <c r="A43" s="41"/>
      <c r="B43" s="94"/>
      <c r="C43" s="95"/>
      <c r="D43" s="39"/>
      <c r="E43" s="39"/>
    </row>
    <row r="44" spans="1:7" hidden="1">
      <c r="A44" s="41"/>
      <c r="B44" s="94"/>
      <c r="C44" s="95"/>
      <c r="D44" s="39"/>
      <c r="E44" s="39"/>
    </row>
    <row r="45" spans="1:7" hidden="1">
      <c r="A45" s="41"/>
      <c r="B45" s="94"/>
      <c r="C45" s="95"/>
      <c r="D45" s="39"/>
      <c r="E45" s="39"/>
    </row>
    <row r="46" spans="1:7" hidden="1">
      <c r="A46" s="41"/>
      <c r="B46" s="94"/>
      <c r="C46" s="95"/>
      <c r="D46" s="39"/>
      <c r="E46" s="39"/>
    </row>
    <row r="47" spans="1:7">
      <c r="A47" s="41"/>
      <c r="B47" s="94"/>
      <c r="C47" s="95"/>
      <c r="D47" s="39"/>
      <c r="E47" s="39"/>
      <c r="F47" s="88"/>
      <c r="G47" s="90"/>
    </row>
    <row r="48" spans="1:7">
      <c r="A48" s="41"/>
      <c r="B48" s="94"/>
      <c r="C48" s="95"/>
      <c r="D48" s="39"/>
      <c r="E48" s="39"/>
      <c r="F48" s="88"/>
      <c r="G48" s="90"/>
    </row>
    <row r="49" spans="1:7">
      <c r="A49" s="41"/>
      <c r="B49" s="94"/>
      <c r="C49" s="95"/>
      <c r="D49" s="39"/>
      <c r="E49" s="39"/>
      <c r="F49" s="88"/>
      <c r="G49" s="90"/>
    </row>
    <row r="50" spans="1:7">
      <c r="A50" s="41"/>
      <c r="B50" s="94"/>
      <c r="C50" s="95"/>
      <c r="D50" s="39"/>
      <c r="E50" s="39"/>
      <c r="F50" s="88"/>
      <c r="G50" s="90"/>
    </row>
    <row r="51" spans="1:7">
      <c r="A51" s="41"/>
      <c r="B51" s="94"/>
      <c r="C51" s="95"/>
      <c r="D51" s="39"/>
      <c r="E51" s="39"/>
      <c r="F51" s="88"/>
      <c r="G51" s="90"/>
    </row>
    <row r="52" spans="1:7">
      <c r="A52" s="41"/>
      <c r="B52" s="94"/>
      <c r="C52" s="95"/>
      <c r="D52" s="39"/>
      <c r="E52" s="39"/>
      <c r="F52" s="88"/>
      <c r="G52" s="90"/>
    </row>
    <row r="53" spans="1:7">
      <c r="A53" s="41"/>
      <c r="B53" s="94"/>
      <c r="C53" s="95"/>
      <c r="D53" s="39"/>
      <c r="E53" s="39"/>
      <c r="F53" s="88"/>
      <c r="G53" s="90"/>
    </row>
    <row r="54" spans="1:7">
      <c r="A54" s="41"/>
      <c r="B54" s="94"/>
      <c r="C54" s="95"/>
      <c r="D54" s="39"/>
      <c r="E54" s="39"/>
      <c r="F54" s="88"/>
      <c r="G54" s="90"/>
    </row>
    <row r="55" spans="1:7">
      <c r="A55" s="41"/>
      <c r="B55" s="94"/>
      <c r="C55" s="95"/>
      <c r="D55" s="39"/>
      <c r="E55" s="39"/>
      <c r="F55" s="88"/>
      <c r="G55" s="90"/>
    </row>
    <row r="56" spans="1:7">
      <c r="A56" s="41"/>
      <c r="B56" s="94"/>
      <c r="C56" s="95"/>
      <c r="D56" s="39"/>
      <c r="E56" s="39"/>
      <c r="F56" s="88"/>
      <c r="G56" s="90"/>
    </row>
    <row r="57" spans="1:7">
      <c r="A57" s="41"/>
      <c r="B57" s="94"/>
      <c r="C57" s="95"/>
      <c r="D57" s="39"/>
      <c r="E57" s="39"/>
      <c r="F57" s="88"/>
      <c r="G57" s="90"/>
    </row>
    <row r="58" spans="1:7">
      <c r="A58" s="92"/>
      <c r="B58" s="94"/>
      <c r="C58" s="93"/>
      <c r="D58" s="39"/>
      <c r="E58" s="39"/>
      <c r="F58" s="88"/>
      <c r="G58" s="90"/>
    </row>
    <row r="59" spans="1:7">
      <c r="A59" s="92"/>
      <c r="B59" s="94"/>
      <c r="C59" s="93"/>
      <c r="D59" s="39"/>
      <c r="E59" s="39"/>
      <c r="F59" s="88"/>
      <c r="G59" s="90"/>
    </row>
    <row r="60" spans="1:7">
      <c r="A60" s="92"/>
      <c r="B60" s="94"/>
      <c r="C60" s="93"/>
      <c r="D60" s="39"/>
      <c r="E60" s="39"/>
      <c r="F60" s="88"/>
      <c r="G60" s="90"/>
    </row>
    <row r="61" spans="1:7">
      <c r="A61" s="92"/>
      <c r="B61" s="94"/>
      <c r="C61" s="93"/>
      <c r="D61" s="39"/>
      <c r="E61" s="39"/>
      <c r="F61" s="88"/>
      <c r="G61" s="90"/>
    </row>
    <row r="62" spans="1:7">
      <c r="A62" s="41"/>
      <c r="B62" s="94"/>
      <c r="C62" s="93"/>
      <c r="D62" s="39"/>
      <c r="E62" s="39"/>
      <c r="F62" s="88"/>
      <c r="G62" s="90"/>
    </row>
    <row r="63" spans="1:7">
      <c r="A63" s="41"/>
      <c r="B63" s="94"/>
      <c r="C63" s="95"/>
      <c r="D63" s="39"/>
      <c r="E63" s="39"/>
      <c r="F63" s="88"/>
      <c r="G63" s="90"/>
    </row>
    <row r="64" spans="1:7">
      <c r="A64" s="41"/>
      <c r="B64" s="94"/>
      <c r="C64" s="95"/>
      <c r="D64" s="39"/>
      <c r="E64" s="39"/>
      <c r="F64" s="88"/>
      <c r="G64" s="90"/>
    </row>
    <row r="65" spans="1:7">
      <c r="A65" s="41"/>
      <c r="B65" s="94"/>
      <c r="C65" s="95"/>
      <c r="D65" s="39"/>
      <c r="E65" s="39"/>
    </row>
    <row r="66" spans="1:7">
      <c r="A66" s="41"/>
      <c r="B66" s="94"/>
      <c r="C66" s="95"/>
      <c r="D66" s="39"/>
      <c r="E66" s="39"/>
    </row>
    <row r="67" spans="1:7">
      <c r="A67" s="41"/>
      <c r="B67" s="94"/>
      <c r="C67" s="95"/>
      <c r="D67" s="39"/>
      <c r="E67" s="39"/>
      <c r="F67" s="88"/>
      <c r="G67" s="90"/>
    </row>
    <row r="68" spans="1:7">
      <c r="A68" s="41"/>
      <c r="B68" s="94"/>
      <c r="C68" s="95"/>
      <c r="D68" s="39"/>
      <c r="E68" s="39"/>
    </row>
    <row r="69" spans="1:7">
      <c r="A69" s="41"/>
      <c r="B69" s="94"/>
      <c r="C69" s="95"/>
      <c r="D69" s="39"/>
      <c r="E69" s="39"/>
      <c r="F69" s="88"/>
      <c r="G69" s="90"/>
    </row>
    <row r="70" spans="1:7">
      <c r="D70" s="43"/>
      <c r="E70" s="44"/>
    </row>
    <row r="71" spans="1:7">
      <c r="D71" s="45"/>
      <c r="E71" s="46"/>
    </row>
    <row r="72" spans="1:7" ht="17.25">
      <c r="D72" s="47"/>
      <c r="E72" s="48"/>
    </row>
  </sheetData>
  <mergeCells count="5">
    <mergeCell ref="A1:A2"/>
    <mergeCell ref="B1:B2"/>
    <mergeCell ref="C1:C2"/>
    <mergeCell ref="D1:D2"/>
    <mergeCell ref="E1:E2"/>
  </mergeCells>
  <pageMargins left="0.625" right="0.52083333333333337" top="0.69791666666666663" bottom="0.54166666666666663" header="0.3" footer="0.3"/>
  <pageSetup scale="72" orientation="portrait" r:id="rId1"/>
  <headerFooter>
    <oddHeader>&amp;L&amp;"Palatino Linotype,Negrita"&amp;12&amp;K003300DIGEPRES&amp;C&amp;"Palatino Linotype,Negrita"&amp;12&amp;K0000CCPLAN DE COMPRAS - 2015&amp;R&amp;"Palatino Linotype,Negrita"&amp;14&amp;K7030A0Bienes de Consumo</oddHeader>
    <oddFooter>&amp;C&amp;"-,Negrita"&amp;9&amp;K0000CCDirección Evaluación y Calidad del Gasto Público&amp;R&amp;P</oddFooter>
  </headerFooter>
  <rowBreaks count="1" manualBreakCount="1">
    <brk id="5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Marina Perez</vt:lpstr>
      <vt:lpstr>Posiciones pendientes</vt:lpstr>
      <vt:lpstr>Liliana Marty</vt:lpstr>
      <vt:lpstr>Norma Alvarez</vt:lpstr>
      <vt:lpstr>Bernarda Dilone</vt:lpstr>
      <vt:lpstr>empleados fijos</vt:lpstr>
      <vt:lpstr>Posiciones pendientes tic</vt:lpstr>
      <vt:lpstr>Viaticos y cumbustible 2018</vt:lpstr>
      <vt:lpstr>F-3 BIENES DE CONSUMO</vt:lpstr>
      <vt:lpstr>'Bernarda Dilone'!Área_de_impresión</vt:lpstr>
      <vt:lpstr>'F-3 BIENES DE CONSUMO'!Área_de_impresión</vt:lpstr>
      <vt:lpstr>'Liliana Marty'!Área_de_impresión</vt:lpstr>
      <vt:lpstr>'Marina Perez'!Área_de_impresión</vt:lpstr>
      <vt:lpstr>'Norma Alvarez'!Área_de_impresión</vt:lpstr>
      <vt:lpstr>'Posiciones pendientes tic'!Área_de_impresión</vt:lpstr>
      <vt:lpstr>'Bernarda Dilone'!Títulos_a_imprimir</vt:lpstr>
      <vt:lpstr>'Liliana Marty'!Títulos_a_imprimir</vt:lpstr>
      <vt:lpstr>'Norma Alvarez'!Títulos_a_imprimir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Francisco Frias</cp:lastModifiedBy>
  <cp:lastPrinted>2019-02-11T15:25:49Z</cp:lastPrinted>
  <dcterms:created xsi:type="dcterms:W3CDTF">2015-06-12T16:03:28Z</dcterms:created>
  <dcterms:modified xsi:type="dcterms:W3CDTF">2019-02-11T15:25:56Z</dcterms:modified>
</cp:coreProperties>
</file>